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01 Contrato 191-2024 Terpel\01 Ejecución 0191-2024 OC 125415 TERPEL\PAGO 53 DEL 17 AL 27 DE JUNIO DE 2025\Pago 53 SAF\"/>
    </mc:Choice>
  </mc:AlternateContent>
  <xr:revisionPtr revIDLastSave="0" documentId="13_ncr:1_{838928D1-9B3A-4AF6-976C-26B645F23B15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Datos!$A$2:$AC$32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<sst xmlns="http://schemas.openxmlformats.org/spreadsheetml/2006/main" count="770" uniqueCount="275">
  <si>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</si>
  <si>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</si>
  <si>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</si>
  <si>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</si>
  <si>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</si>
  <si>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</si>
  <si>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</si>
  <si>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</si>
  <si>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</si>
  <si>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</si>
  <si>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</si>
  <si>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</si>
  <si>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</si>
  <si>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</si>
  <si>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</si>
  <si>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</si>
  <si>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</si>
  <si>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</si>
  <si>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</si>
  <si>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</si>
  <si>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</si>
  <si>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</si>
  <si>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</si>
  <si>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</si>
  <si>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</si>
  <si>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</si>
  <si>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</si>
  <si>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</si>
  <si>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</si>
  <si>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</si>
  <si>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</si>
  <si>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</si>
  <si>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</si>
  <si>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</si>
  <si>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</si>
  <si>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</si>
  <si>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</si>
  <si>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</si>
  <si>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</si>
  <si>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</si>
  <si>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</si>
  <si>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</si>
  <si>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</si>
  <si>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</si>
  <si>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</si>
  <si>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</si>
  <si>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</si>
  <si>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</si>
  <si>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</si>
  <si>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</si>
  <si>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</si>
  <si>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</si>
  <si>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</si>
  <si>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</si>
  <si>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</si>
  <si>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</si>
  <si>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</si>
  <si>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</si>
  <si>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</si>
  <si>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</si>
  <si>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</si>
  <si>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</si>
  <si>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</si>
  <si>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</si>
  <si>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</si>
  <si>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</si>
  <si>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</si>
  <si>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</si>
  <si>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</si>
  <si>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</si>
  <si>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</si>
  <si>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</si>
  <si>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</si>
  <si>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</si>
  <si>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</si>
  <si>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</si>
  <si>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</si>
  <si>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</si>
  <si>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</si>
  <si>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</si>
  <si>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</si>
  <si>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</si>
  <si>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</si>
  <si>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</si>
  <si>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</si>
  <si>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</si>
  <si>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</si>
  <si>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</si>
  <si>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</si>
  <si>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</si>
  <si>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</si>
  <si>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</si>
  <si>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</si>
  <si>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</si>
  <si>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</si>
  <si>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</si>
  <si>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</si>
  <si>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</si>
  <si>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</si>
  <si>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</si>
  <si>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</si>
  <si>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</si>
  <si>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</si>
  <si>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</si>
  <si>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</si>
  <si>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</si>
  <si>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</si>
  <si>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</si>
  <si>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</si>
  <si>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</si>
  <si>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</si>
  <si>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</si>
  <si>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</si>
  <si>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</si>
  <si>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</si>
  <si>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</si>
  <si>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</si>
  <si>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</si>
  <si>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</si>
  <si>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</si>
  <si>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</si>
  <si>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</si>
  <si>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</si>
  <si>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</si>
  <si>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</si>
  <si>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</si>
  <si>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 xml:space="preserve"> DE 2025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</si>
  <si>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</si>
  <si>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</si>
  <si>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</si>
  <si>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</si>
  <si>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</si>
  <si>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</si>
  <si>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</si>
  <si>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</si>
  <si>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</si>
  <si>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</si>
  <si>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</si>
  <si>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</si>
  <si>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</si>
  <si>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18/06/2025</t>
  </si>
  <si>
    <t>SABANA</t>
  </si>
  <si>
    <t>BOGOTÁ, D.C.</t>
  </si>
  <si>
    <t>Combustibles</t>
  </si>
  <si>
    <t>Bogotá</t>
  </si>
  <si>
    <t>En línea</t>
  </si>
  <si>
    <t>17/06/2025</t>
  </si>
  <si>
    <t>13:11</t>
  </si>
  <si>
    <t>19/06/2025</t>
  </si>
  <si>
    <t>20/06/2025</t>
  </si>
  <si>
    <t>24/06/2025</t>
  </si>
  <si>
    <t>25/06/2025</t>
  </si>
  <si>
    <t>07:52</t>
  </si>
  <si>
    <t>27/06/2025</t>
  </si>
  <si>
    <t>21/06/2025</t>
  </si>
  <si>
    <t>06:48</t>
  </si>
  <si>
    <t>07:03</t>
  </si>
  <si>
    <t>26/06/2025</t>
  </si>
  <si>
    <t>11:59</t>
  </si>
  <si>
    <t>06:58</t>
  </si>
  <si>
    <t>20:04</t>
  </si>
  <si>
    <t>09:22</t>
  </si>
  <si>
    <t>08:56</t>
  </si>
  <si>
    <t>10:41</t>
  </si>
  <si>
    <t>09:32</t>
  </si>
  <si>
    <t>05:55</t>
  </si>
  <si>
    <t>16:49</t>
  </si>
  <si>
    <t>06:04</t>
  </si>
  <si>
    <t>21:14</t>
  </si>
  <si>
    <t>06:19</t>
  </si>
  <si>
    <t>06:15</t>
  </si>
  <si>
    <t>21:06</t>
  </si>
  <si>
    <t>09:51</t>
  </si>
  <si>
    <t>10:32</t>
  </si>
  <si>
    <t>06:53</t>
  </si>
  <si>
    <t>20:33</t>
  </si>
  <si>
    <t>08:50</t>
  </si>
  <si>
    <t>05:34</t>
  </si>
  <si>
    <t>EDS CENTRO BOGOTA</t>
  </si>
  <si>
    <t>02544778</t>
  </si>
  <si>
    <t>OBI772</t>
  </si>
  <si>
    <t>0040006276</t>
  </si>
  <si>
    <t>SG ALCALDIA MAYOR OC 125415</t>
  </si>
  <si>
    <t>278526</t>
  </si>
  <si>
    <t>01816642</t>
  </si>
  <si>
    <t>OBG442</t>
  </si>
  <si>
    <t>173720</t>
  </si>
  <si>
    <t>EDS JAVERIANA</t>
  </si>
  <si>
    <t>11:31</t>
  </si>
  <si>
    <t>01809016</t>
  </si>
  <si>
    <t>05:57</t>
  </si>
  <si>
    <t>OKZ914</t>
  </si>
  <si>
    <t>102765</t>
  </si>
  <si>
    <t>02545954</t>
  </si>
  <si>
    <t>OBI768</t>
  </si>
  <si>
    <t>261005</t>
  </si>
  <si>
    <t>01816603</t>
  </si>
  <si>
    <t>OLO563</t>
  </si>
  <si>
    <t>134190</t>
  </si>
  <si>
    <t>01816595</t>
  </si>
  <si>
    <t>05:17</t>
  </si>
  <si>
    <t>OLO562</t>
  </si>
  <si>
    <t>139090</t>
  </si>
  <si>
    <t>02339266</t>
  </si>
  <si>
    <t>OLM971</t>
  </si>
  <si>
    <t>171350</t>
  </si>
  <si>
    <t>0596857</t>
  </si>
  <si>
    <t>OBH314</t>
  </si>
  <si>
    <t>331047</t>
  </si>
  <si>
    <t>06:57</t>
  </si>
  <si>
    <t>01812483</t>
  </si>
  <si>
    <t>103097</t>
  </si>
  <si>
    <t>01407674</t>
  </si>
  <si>
    <t>OKZ959</t>
  </si>
  <si>
    <t>168840</t>
  </si>
  <si>
    <t>05:21</t>
  </si>
  <si>
    <t>05:40</t>
  </si>
  <si>
    <t>01812459</t>
  </si>
  <si>
    <t>278835</t>
  </si>
  <si>
    <t>01815297</t>
  </si>
  <si>
    <t>279105</t>
  </si>
  <si>
    <t>01810046</t>
  </si>
  <si>
    <t>168481</t>
  </si>
  <si>
    <t>02546535</t>
  </si>
  <si>
    <t>133866</t>
  </si>
  <si>
    <t>01815832</t>
  </si>
  <si>
    <t>103337</t>
  </si>
  <si>
    <t>01815839</t>
  </si>
  <si>
    <t>261267</t>
  </si>
  <si>
    <t>0595373</t>
  </si>
  <si>
    <t>168671</t>
  </si>
  <si>
    <t>01812506</t>
  </si>
  <si>
    <t>OLM972</t>
  </si>
  <si>
    <t>155994</t>
  </si>
  <si>
    <t>02548046</t>
  </si>
  <si>
    <t>OBI771</t>
  </si>
  <si>
    <t>337354</t>
  </si>
  <si>
    <t>01816620</t>
  </si>
  <si>
    <t>OBH309</t>
  </si>
  <si>
    <t>252071</t>
  </si>
  <si>
    <t>13/06/2025</t>
  </si>
  <si>
    <t>16/06/2025</t>
  </si>
  <si>
    <t>01808326</t>
  </si>
  <si>
    <t>168340</t>
  </si>
  <si>
    <t>02542997</t>
  </si>
  <si>
    <t>171035</t>
  </si>
  <si>
    <t>01806047</t>
  </si>
  <si>
    <t>251694</t>
  </si>
  <si>
    <t>01806004</t>
  </si>
  <si>
    <t>336958</t>
  </si>
  <si>
    <t>01806358</t>
  </si>
  <si>
    <t>173497</t>
  </si>
  <si>
    <t>01808138</t>
  </si>
  <si>
    <t>138682</t>
  </si>
  <si>
    <t>01808845</t>
  </si>
  <si>
    <t>330910</t>
  </si>
  <si>
    <t>02542921</t>
  </si>
  <si>
    <t>133451</t>
  </si>
  <si>
    <t>0592899</t>
  </si>
  <si>
    <t>168138</t>
  </si>
  <si>
    <t>06/06/2025</t>
  </si>
  <si>
    <t>002487804</t>
  </si>
  <si>
    <t>171365</t>
  </si>
  <si>
    <t>Precio Especial</t>
  </si>
  <si>
    <t>BOGOTA DISTRITO CAPITAL</t>
  </si>
  <si>
    <t>13 AL 16 DE JUNIO</t>
  </si>
  <si>
    <t>17 AL 27 DE JUNIO</t>
  </si>
  <si>
    <t>CATEGORIA A</t>
  </si>
  <si>
    <t>Key</t>
  </si>
  <si>
    <t>Total CATEGORIA A</t>
  </si>
  <si>
    <t>9019521788 </t>
  </si>
  <si>
    <t>9019521790 </t>
  </si>
  <si>
    <t>1 AL 12 DE JUNIO</t>
  </si>
  <si>
    <t>9019521829 </t>
  </si>
  <si>
    <t>Total SG ALCALDIA MAYOR OC 125415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</si>
</sst>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/>
      <top style="thin">
        <color rgb="FFABABAB"/>
      </top>
      <bottom style="thin">
        <color indexed="64"/>
      </bottom>
      <diagonal/>
    </border>
    <border>
      <left/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166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6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42" fontId="3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42" fontId="23" fillId="24" borderId="0" xfId="32" applyNumberFormat="1" applyFont="1" applyFill="1" applyBorder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5" xfId="0" applyFont="1" applyBorder="1"/>
    <xf numFmtId="0" fontId="27" fillId="0" borderId="24" xfId="0" applyFont="1" applyBorder="1"/>
    <xf numFmtId="165" fontId="27" fillId="0" borderId="23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4" xfId="0" applyNumberFormat="1" applyFont="1" applyBorder="1" applyAlignment="1">
      <alignment horizontal="center"/>
    </xf>
    <xf numFmtId="165" fontId="27" fillId="0" borderId="22" xfId="0" applyNumberFormat="1" applyFont="1" applyBorder="1" applyAlignment="1">
      <alignment horizontal="center"/>
    </xf>
    <xf numFmtId="164" fontId="27" fillId="0" borderId="22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6" xfId="0" applyFont="1" applyBorder="1"/>
    <xf numFmtId="0" fontId="35" fillId="0" borderId="10" xfId="0" applyFont="1" applyBorder="1" applyAlignment="1">
      <alignment horizontal="center" vertical="center"/>
    </xf>
    <xf numFmtId="0" fontId="27" fillId="26" borderId="32" xfId="0" applyFont="1" applyFill="1" applyBorder="1"/>
    <xf numFmtId="0" fontId="27" fillId="26" borderId="33" xfId="0" applyFont="1" applyFill="1" applyBorder="1"/>
    <xf numFmtId="165" fontId="27" fillId="26" borderId="34" xfId="0" applyNumberFormat="1" applyFont="1" applyFill="1" applyBorder="1" applyAlignment="1">
      <alignment horizontal="center"/>
    </xf>
    <xf numFmtId="164" fontId="27" fillId="26" borderId="35" xfId="0" applyNumberFormat="1" applyFont="1" applyFill="1" applyBorder="1" applyAlignment="1">
      <alignment horizontal="center"/>
    </xf>
    <xf numFmtId="165" fontId="27" fillId="26" borderId="32" xfId="0" applyNumberFormat="1" applyFont="1" applyFill="1" applyBorder="1" applyAlignment="1">
      <alignment horizontal="center"/>
    </xf>
    <xf numFmtId="165" fontId="27" fillId="26" borderId="36" xfId="0" applyNumberFormat="1" applyFont="1" applyFill="1" applyBorder="1" applyAlignment="1">
      <alignment horizontal="center"/>
    </xf>
    <xf numFmtId="164" fontId="27" fillId="26" borderId="36" xfId="0" applyNumberFormat="1" applyFont="1" applyFill="1" applyBorder="1" applyAlignment="1">
      <alignment horizontal="center"/>
    </xf>
    <xf numFmtId="0" fontId="27" fillId="27" borderId="28" xfId="0" applyFont="1" applyFill="1" applyBorder="1"/>
    <xf numFmtId="0" fontId="27" fillId="27" borderId="29" xfId="0" applyFont="1" applyFill="1" applyBorder="1"/>
    <xf numFmtId="165" fontId="27" fillId="27" borderId="30" xfId="0" applyNumberFormat="1" applyFont="1" applyFill="1" applyBorder="1" applyAlignment="1">
      <alignment horizontal="center"/>
    </xf>
    <xf numFmtId="164" fontId="27" fillId="27" borderId="27" xfId="0" applyNumberFormat="1" applyFont="1" applyFill="1" applyBorder="1" applyAlignment="1">
      <alignment horizontal="center"/>
    </xf>
    <xf numFmtId="165" fontId="27" fillId="27" borderId="28" xfId="0" applyNumberFormat="1" applyFont="1" applyFill="1" applyBorder="1" applyAlignment="1">
      <alignment horizontal="center"/>
    </xf>
    <xf numFmtId="165" fontId="27" fillId="27" borderId="31" xfId="0" applyNumberFormat="1" applyFont="1" applyFill="1" applyBorder="1" applyAlignment="1">
      <alignment horizontal="center"/>
    </xf>
    <xf numFmtId="164" fontId="27" fillId="27" borderId="31" xfId="0" applyNumberFormat="1" applyFont="1" applyFill="1" applyBorder="1" applyAlignment="1">
      <alignment horizont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44" fontId="27" fillId="24" borderId="0" xfId="0" applyNumberFormat="1" applyFont="1" applyFill="1" applyProtection="1">
      <protection locked="0"/>
    </xf>
    <xf numFmtId="0" fontId="27" fillId="0" borderId="0" xfId="0" applyFont="1"/>
    <xf numFmtId="49" fontId="23" fillId="0" borderId="0" xfId="0" applyNumberFormat="1" applyFont="1" applyAlignment="1">
      <alignment horizontal="center"/>
    </xf>
    <xf numFmtId="0" fontId="23" fillId="28" borderId="0" xfId="0" applyFont="1" applyFill="1" applyAlignment="1">
      <alignment horizontal="center" vertical="center"/>
    </xf>
    <xf numFmtId="0" fontId="23" fillId="28" borderId="0" xfId="0" applyFont="1" applyFill="1" applyAlignment="1">
      <alignment horizontal="center"/>
    </xf>
    <xf numFmtId="0" fontId="34" fillId="25" borderId="10" xfId="0" applyFont="1" applyFill="1" applyBorder="1" applyAlignment="1">
      <alignment horizontal="center" vertical="center"/>
    </xf>
    <xf numFmtId="14" fontId="34" fillId="25" borderId="10" xfId="0" applyNumberFormat="1" applyFont="1" applyFill="1" applyBorder="1" applyAlignment="1">
      <alignment horizontal="center" vertical="center"/>
    </xf>
    <xf numFmtId="166" fontId="34" fillId="25" borderId="10" xfId="0" applyNumberFormat="1" applyFont="1" applyFill="1" applyBorder="1" applyAlignment="1">
      <alignment horizontal="center" vertical="center"/>
    </xf>
    <xf numFmtId="42" fontId="34" fillId="25" borderId="10" xfId="0" applyNumberFormat="1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14" fontId="23" fillId="24" borderId="10" xfId="0" applyNumberFormat="1" applyFont="1" applyFill="1" applyBorder="1" applyAlignment="1">
      <alignment horizontal="center" vertical="center"/>
    </xf>
    <xf numFmtId="166" fontId="23" fillId="24" borderId="10" xfId="0" applyNumberFormat="1" applyFont="1" applyFill="1" applyBorder="1" applyAlignment="1">
      <alignment horizontal="center" vertical="center"/>
    </xf>
    <xf numFmtId="42" fontId="23" fillId="24" borderId="10" xfId="32" applyNumberFormat="1" applyFont="1" applyFill="1" applyBorder="1" applyAlignment="1">
      <alignment horizontal="center" vertical="center"/>
    </xf>
    <xf numFmtId="0" fontId="23" fillId="0" borderId="10" xfId="32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14" fontId="23" fillId="0" borderId="10" xfId="0" applyNumberFormat="1" applyFont="1" applyBorder="1" applyAlignment="1">
      <alignment horizontal="center"/>
    </xf>
    <xf numFmtId="166" fontId="23" fillId="0" borderId="10" xfId="0" applyNumberFormat="1" applyFont="1" applyBorder="1" applyAlignment="1">
      <alignment horizontal="center"/>
    </xf>
    <xf numFmtId="42" fontId="23" fillId="0" borderId="10" xfId="32" applyNumberFormat="1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5839.700230324073" createdVersion="8" refreshedVersion="8" minRefreshableVersion="3" recordCount="30" xr:uid="{9A74179E-F407-456C-8B36-6A94D8183C94}">
  <cacheSource type="worksheet">
    <worksheetSource ref="A2:AA32" sheet="Datos"/>
  </cacheSource>
  <cacheFields count="27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0">
        <s v="SG ALCALDIA MAYOR OC 125415"/>
        <s v="OC 124276 OPERATIVOS - SSCJ" u="1"/>
        <s v="BOMBEROS OC 124050" u="1"/>
        <s v="OC 142312 SDM-GRUPO GUIA" u="1"/>
        <s v="OC 142310 SDM-OPERATIVOS" u="1"/>
        <s v="OC 127233 FDL SUMAPAZ" u="1"/>
        <s v="SEC DIST GOBIERNO OC 141174" u="1"/>
        <s v="OC 142313  SDM-ADMINISTRATIVOS" u="1"/>
        <s v="SEC DE EDU OC 129184" u="1"/>
        <s v="OC 141851" u="1"/>
        <s v="OC 142611 ADMINISTRATIVOS-SEC DIST SEG" u="1"/>
        <s v="FDL DE SANTAFE OC 126930" u="1"/>
        <s v="OC 127680 FDL USME" u="1"/>
        <s v="FDL USAQUEN OC 137811" u="1"/>
        <s v="SD MUJER OC 140027" u="1"/>
        <s v="OC 109625 FDL CIUDAD BOLIVAR" u="1"/>
        <s v="OC 130556 FDL Barrios Unidos" u="1"/>
        <s v="OC 125538 FDL BOSA" u="1"/>
        <s v="OC 127647 SEC DIST PLANEACION" u="1"/>
        <s v="OC 125715 FDL FONTIBON" u="1"/>
      </sharedItems>
    </cacheField>
    <cacheField name="Ciudad" numFmtId="0">
      <sharedItems/>
    </cacheField>
    <cacheField name="Categoría" numFmtId="0">
      <sharedItems count="1">
        <s v="CATEGORIA A"/>
      </sharedItems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66427.45" maxValue="199050.28"/>
    </cacheField>
    <cacheField name="Volumen" numFmtId="167">
      <sharedItems containsSemiMixedTypes="0" containsString="0" containsNumber="1" minValue="5.5069999999999997" maxValue="14.555"/>
    </cacheField>
    <cacheField name="Precio" numFmtId="42">
      <sharedItems containsSemiMixedTypes="0" containsString="0" containsNumber="1" containsInteger="1" minValue="10330" maxValue="15640"/>
    </cacheField>
    <cacheField name="Precio Facturado" numFmtId="42">
      <sharedItems containsSemiMixedTypes="0" containsString="0" containsNumber="1" containsInteger="1" minValue="10330" maxValue="15640"/>
    </cacheField>
    <cacheField name="Key" numFmtId="42">
      <sharedItems/>
    </cacheField>
    <cacheField name="Precio Especial" numFmtId="42">
      <sharedItems containsSemiMixedTypes="0" containsString="0" containsNumber="1" minValue="10758.55" maxValue="16413.12"/>
    </cacheField>
    <cacheField name="Valor Factura" numFmtId="42">
      <sharedItems containsSemiMixedTypes="0" containsString="0" containsNumber="1" minValue="66111.289749999996" maxValue="208889.77823999999"/>
    </cacheField>
    <cacheField name="Estación de Servicio" numFmtId="0">
      <sharedItems count="58">
        <s v="EDS CENTRO BOGOTA"/>
        <s v="EDS JAVERIANA"/>
        <s v="EDS CARRERA 10" u="1"/>
        <s v="EDS AVENIDA BOYACA SUR" u="1"/>
        <s v="EDS LA JUANA" u="1"/>
        <s v="EDS LAS VILLAS PROPIA" u="1"/>
        <s v="EDS LA CONEJERA" u="1"/>
        <s v="EDS VILLA ALSACIA" u="1"/>
        <s v="EDS TERPEL LA MARIANA" u="1"/>
        <s v="EDS EL TRIANGULO BOGOTA -OT" u="1"/>
        <s v="EDS BETANIA" u="1"/>
        <s v="EDS LA ESTRELLITA" u="1"/>
        <s v="EDS TERPEL CARRERA" u="1"/>
        <s v="EDS AMERICAS BOGOTA" u="1"/>
        <s v="EDS ENGATIVA" u="1"/>
        <s v="EDS INCOCENTRO" u="1"/>
        <s v="EDS PALMAS" u="1"/>
        <s v="EDS TERPEL PONTEVEDRA" u="1"/>
        <s v="EDS EL DORADO OPAIN" u="1"/>
        <s v="EDS REAL TRANSPORTADORA" u="1"/>
        <s v="EDS COMPOSTELA" u="1"/>
        <s v="EDS EL GANADERO" u="1"/>
        <s v="EDS MOTOMART" u="1"/>
        <s v="EDS FONTIBON" u="1"/>
        <s v="EDS PASEO LA 15" u="1"/>
        <s v="EDS LAS VEGAS" u="1"/>
        <s v="EDS AVDA BOYACA" u="1"/>
        <s v="EDS TRINIDAD" u="1"/>
        <s v="EDS LOS ABUELOS" u="1"/>
        <s v="EDS PRIMERA DE MAYO" u="1"/>
        <s v="EDS TERMINAL BOGOTA" u="1"/>
        <s v="EDS CALLE 127 (PLAZA 127)" u="1"/>
        <s v="EDS PASADENA" u="1"/>
        <s v="EDS MATATIGRES" u="1"/>
        <s v="EDS VILLA CLAUDIA" u="1"/>
        <s v="EDS ROOSVELT" u="1"/>
        <s v="EDS BUENOS AIRES" u="1"/>
        <s v="EDS PALOQUEMAO" u="1"/>
        <s v="EDS JUAN MARTIN" u="1"/>
        <s v="EDS LA 49" u="1"/>
        <s v="EDS COLON" u="1"/>
        <s v="EDS TERPEL SAN ANDRES" u="1"/>
        <s v="EDS TERPEL AVENIDA 28" u="1"/>
        <s v="EDS CONTADOR" u="1"/>
        <s v="EDS CRUZ ROJA" u="1"/>
        <s v="EDS SANTANDER" u="1"/>
        <s v="EDS ALTAMIRA" u="1"/>
        <s v="EDS TERPEL LA BOGOTANA" u="1"/>
        <s v="EDS AMERICAS 2" u="1"/>
        <s v="EDS CALLE 13" u="1"/>
        <s v="EDS ICOTRANS" u="1"/>
        <s v="EDS PRADERA AV 68" u="1"/>
        <s v="EDS AV CIUDAD DE CALI" u="1"/>
        <s v="EDS SEVILLANA" u="1"/>
        <s v="EDS PORTAL DE ALAMOS" u="1"/>
        <s v="EDS SAN PATRICIO OT" u="1"/>
        <s v="EDS CALASANZ" u="1"/>
        <s v="EDS CALLE 80" u="1"/>
      </sharedItems>
    </cacheField>
    <cacheField name="Corte" numFmtId="0">
      <sharedItems containsDate="1" containsMixedTypes="1" minDate="2025-05-31T00:00:00" maxDate="2025-06-01T00:00:00" count="5">
        <s v="1 AL 12 DE JUNIO"/>
        <s v="13 AL 16 DE JUNIO"/>
        <s v="17 AL 27 DE JUNIO"/>
        <d v="2025-05-31T00:00:00" u="1"/>
        <s v="11 AL 12 DE JUNIO" u="1"/>
      </sharedItems>
    </cacheField>
    <cacheField name="Factura" numFmtId="0">
      <sharedItems containsMixedTypes="1" containsNumber="1" containsInteger="1" minValue="9019521773" maxValue="9019521773" count="4">
        <s v="9019521790 "/>
        <s v="9019521788 "/>
        <s v="9019521829 "/>
        <n v="9019521773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002487804"/>
    <s v="06/06/2025"/>
    <s v="20:33"/>
    <s v="OLM971"/>
    <x v="0"/>
    <s v="BOGOTÁ, D.C."/>
    <x v="0"/>
    <x v="0"/>
    <n v="135892.51"/>
    <n v="12.571"/>
    <n v="10810"/>
    <n v="10810"/>
    <s v="100080091039465"/>
    <n v="10758.55"/>
    <n v="135245.73204999999"/>
    <x v="0"/>
    <x v="0"/>
    <x v="0"/>
    <n v="465"/>
    <n v="10008009"/>
    <s v="SABANA"/>
    <n v="1039"/>
    <s v="Combustibles"/>
    <s v="0040006276"/>
    <s v="Bogotá"/>
    <s v="171365"/>
    <s v="En línea"/>
  </r>
  <r>
    <s v="02542921"/>
    <s v="13/06/2025"/>
    <s v="07:52"/>
    <s v="OLO563"/>
    <x v="0"/>
    <s v="BOGOTÁ, D.C."/>
    <x v="0"/>
    <x v="1"/>
    <n v="119145.52"/>
    <n v="7.6180000000000003"/>
    <n v="15640"/>
    <n v="15640"/>
    <s v="100080091039465"/>
    <n v="16377.85"/>
    <n v="124766.46130000001"/>
    <x v="0"/>
    <x v="1"/>
    <x v="1"/>
    <n v="465"/>
    <n v="10008009"/>
    <s v="SABANA"/>
    <n v="1039"/>
    <s v="Combustibles"/>
    <s v="0040006276"/>
    <s v="Bogotá"/>
    <s v="133451"/>
    <s v="En línea"/>
  </r>
  <r>
    <s v="0592899"/>
    <s v="13/06/2025"/>
    <s v="08:50"/>
    <s v="OKZ959"/>
    <x v="0"/>
    <s v="BOGOTÁ, D.C."/>
    <x v="0"/>
    <x v="1"/>
    <n v="106997.75999999999"/>
    <n v="6.9119999999999999"/>
    <n v="15480"/>
    <n v="15480"/>
    <s v="100080091069465"/>
    <n v="16377.85"/>
    <n v="113203.6992"/>
    <x v="1"/>
    <x v="1"/>
    <x v="1"/>
    <n v="465"/>
    <n v="10008009"/>
    <s v="SABANA"/>
    <n v="1069"/>
    <s v="Combustibles"/>
    <s v="0040006276"/>
    <s v="Bogotá"/>
    <s v="168138"/>
    <s v="En línea"/>
  </r>
  <r>
    <s v="01806004"/>
    <s v="13/06/2025"/>
    <s v="08:56"/>
    <s v="OBI771"/>
    <x v="0"/>
    <s v="BOGOTÁ, D.C."/>
    <x v="0"/>
    <x v="0"/>
    <n v="103743.57"/>
    <n v="9.5969999999999995"/>
    <n v="10810"/>
    <n v="10810"/>
    <s v="100080091039465"/>
    <n v="10758.55"/>
    <n v="103249.80434999999"/>
    <x v="0"/>
    <x v="1"/>
    <x v="1"/>
    <n v="465"/>
    <n v="10008009"/>
    <s v="SABANA"/>
    <n v="1039"/>
    <s v="Combustibles"/>
    <s v="0040006276"/>
    <s v="Bogotá"/>
    <s v="336958"/>
    <s v="En línea"/>
  </r>
  <r>
    <s v="02542997"/>
    <s v="13/06/2025"/>
    <s v="09:22"/>
    <s v="OLM971"/>
    <x v="0"/>
    <s v="BOGOTÁ, D.C."/>
    <x v="0"/>
    <x v="0"/>
    <n v="157339.54999999999"/>
    <n v="14.555"/>
    <n v="10810"/>
    <n v="10810"/>
    <s v="100080091039465"/>
    <n v="10758.55"/>
    <n v="156590.69524999999"/>
    <x v="0"/>
    <x v="1"/>
    <x v="1"/>
    <n v="465"/>
    <n v="10008009"/>
    <s v="SABANA"/>
    <n v="1039"/>
    <s v="Combustibles"/>
    <s v="0040006276"/>
    <s v="Bogotá"/>
    <s v="171035"/>
    <s v="En línea"/>
  </r>
  <r>
    <s v="01806047"/>
    <s v="13/06/2025"/>
    <s v="09:51"/>
    <s v="OBH309"/>
    <x v="0"/>
    <s v="BOGOTÁ, D.C."/>
    <x v="0"/>
    <x v="1"/>
    <n v="172947.12"/>
    <n v="11.058"/>
    <n v="15640"/>
    <n v="15640"/>
    <s v="100080091039465"/>
    <n v="16377.85"/>
    <n v="181106.27530000001"/>
    <x v="0"/>
    <x v="1"/>
    <x v="1"/>
    <n v="465"/>
    <n v="10008009"/>
    <s v="SABANA"/>
    <n v="1039"/>
    <s v="Combustibles"/>
    <s v="0040006276"/>
    <s v="Bogotá"/>
    <s v="251694"/>
    <s v="En línea"/>
  </r>
  <r>
    <s v="01806358"/>
    <s v="13/06/2025"/>
    <s v="16:49"/>
    <s v="OBG442"/>
    <x v="0"/>
    <s v="BOGOTÁ, D.C."/>
    <x v="0"/>
    <x v="0"/>
    <n v="66427.45"/>
    <n v="6.1449999999999996"/>
    <n v="10810"/>
    <n v="10810"/>
    <s v="100080091039465"/>
    <n v="10758.55"/>
    <n v="66111.289749999996"/>
    <x v="0"/>
    <x v="1"/>
    <x v="1"/>
    <n v="465"/>
    <n v="10008009"/>
    <s v="SABANA"/>
    <n v="1039"/>
    <s v="Combustibles"/>
    <s v="0040006276"/>
    <s v="Bogotá"/>
    <s v="173497"/>
    <s v="En línea"/>
  </r>
  <r>
    <s v="01808138"/>
    <s v="16/06/2025"/>
    <s v="05:40"/>
    <s v="OLO562"/>
    <x v="0"/>
    <s v="BOGOTÁ, D.C."/>
    <x v="0"/>
    <x v="1"/>
    <n v="139070.88"/>
    <n v="8.8919999999999995"/>
    <n v="15640"/>
    <n v="15640"/>
    <s v="100080091039465"/>
    <n v="16377.85"/>
    <n v="145631.84219999998"/>
    <x v="0"/>
    <x v="1"/>
    <x v="1"/>
    <n v="465"/>
    <n v="10008009"/>
    <s v="SABANA"/>
    <n v="1039"/>
    <s v="Combustibles"/>
    <s v="0040006276"/>
    <s v="Bogotá"/>
    <s v="138682"/>
    <s v="En línea"/>
  </r>
  <r>
    <s v="01808326"/>
    <s v="16/06/2025"/>
    <s v="10:32"/>
    <s v="OKZ959"/>
    <x v="0"/>
    <s v="BOGOTÁ, D.C."/>
    <x v="0"/>
    <x v="1"/>
    <n v="126308.64"/>
    <n v="8.0760000000000005"/>
    <n v="15640"/>
    <n v="15640"/>
    <s v="100080091039465"/>
    <n v="16377.85"/>
    <n v="132267.5166"/>
    <x v="0"/>
    <x v="1"/>
    <x v="1"/>
    <n v="465"/>
    <n v="10008009"/>
    <s v="SABANA"/>
    <n v="1039"/>
    <s v="Combustibles"/>
    <s v="0040006276"/>
    <s v="Bogotá"/>
    <s v="168340"/>
    <s v="En línea"/>
  </r>
  <r>
    <s v="01808845"/>
    <s v="16/06/2025"/>
    <s v="21:06"/>
    <s v="OBH314"/>
    <x v="0"/>
    <s v="BOGOTÁ, D.C."/>
    <x v="0"/>
    <x v="1"/>
    <n v="123806.24"/>
    <n v="7.9160000000000004"/>
    <n v="15640"/>
    <n v="15640"/>
    <s v="100080091039465"/>
    <n v="16377.85"/>
    <n v="129647.06060000001"/>
    <x v="0"/>
    <x v="1"/>
    <x v="1"/>
    <n v="465"/>
    <n v="10008009"/>
    <s v="SABANA"/>
    <n v="1039"/>
    <s v="Combustibles"/>
    <s v="0040006276"/>
    <s v="Bogotá"/>
    <s v="330910"/>
    <s v="En línea"/>
  </r>
  <r>
    <s v="01809016"/>
    <s v="17/06/2025"/>
    <s v="05:57"/>
    <s v="OKZ914"/>
    <x v="0"/>
    <s v="BOGOTÁ, D.C."/>
    <x v="0"/>
    <x v="1"/>
    <n v="106007.92"/>
    <n v="6.7779999999999996"/>
    <n v="15640"/>
    <n v="15640"/>
    <s v="100080091039465"/>
    <n v="16413.12"/>
    <n v="111248.12735999998"/>
    <x v="0"/>
    <x v="2"/>
    <x v="2"/>
    <n v="465"/>
    <n v="10008009"/>
    <s v="SABANA"/>
    <n v="1039"/>
    <s v="Combustibles"/>
    <s v="0040006276"/>
    <s v="Bogotá"/>
    <s v="102765"/>
    <s v="En línea"/>
  </r>
  <r>
    <s v="02544778"/>
    <s v="17/06/2025"/>
    <s v="06:53"/>
    <s v="OBI772"/>
    <x v="0"/>
    <s v="BOGOTÁ, D.C."/>
    <x v="0"/>
    <x v="0"/>
    <n v="115526.47"/>
    <n v="10.686999999999999"/>
    <n v="10810"/>
    <n v="10810"/>
    <s v="100080091039465"/>
    <n v="10793.82"/>
    <n v="115353.55433999999"/>
    <x v="0"/>
    <x v="2"/>
    <x v="2"/>
    <n v="465"/>
    <n v="10008009"/>
    <s v="SABANA"/>
    <n v="1039"/>
    <s v="Combustibles"/>
    <s v="0040006276"/>
    <s v="Bogotá"/>
    <s v="278526"/>
    <s v="En línea"/>
  </r>
  <r>
    <s v="01810046"/>
    <s v="18/06/2025"/>
    <s v="10:41"/>
    <s v="OKZ959"/>
    <x v="0"/>
    <s v="BOGOTÁ, D.C."/>
    <x v="0"/>
    <x v="1"/>
    <n v="86348.44"/>
    <n v="5.5209999999999999"/>
    <n v="15640"/>
    <n v="15640"/>
    <s v="100080091039465"/>
    <n v="16413.12"/>
    <n v="90616.835519999993"/>
    <x v="0"/>
    <x v="2"/>
    <x v="2"/>
    <n v="465"/>
    <n v="10008009"/>
    <s v="SABANA"/>
    <n v="1039"/>
    <s v="Combustibles"/>
    <s v="0040006276"/>
    <s v="Bogotá"/>
    <s v="168481"/>
    <s v="En línea"/>
  </r>
  <r>
    <s v="02545954"/>
    <s v="19/06/2025"/>
    <s v="06:48"/>
    <s v="OBI768"/>
    <x v="0"/>
    <s v="BOGOTÁ, D.C."/>
    <x v="0"/>
    <x v="1"/>
    <n v="139587"/>
    <n v="8.9250000000000007"/>
    <n v="15640"/>
    <n v="15640"/>
    <s v="100080091039465"/>
    <n v="16413.12"/>
    <n v="146487.09599999999"/>
    <x v="0"/>
    <x v="2"/>
    <x v="2"/>
    <n v="465"/>
    <n v="10008009"/>
    <s v="SABANA"/>
    <n v="1039"/>
    <s v="Combustibles"/>
    <s v="0040006276"/>
    <s v="Bogotá"/>
    <s v="261005"/>
    <s v="En línea"/>
  </r>
  <r>
    <s v="02546535"/>
    <s v="19/06/2025"/>
    <s v="20:04"/>
    <s v="OLO563"/>
    <x v="0"/>
    <s v="BOGOTÁ, D.C."/>
    <x v="0"/>
    <x v="1"/>
    <n v="145780.44"/>
    <n v="9.3209999999999997"/>
    <n v="15640"/>
    <n v="15640"/>
    <s v="100080091039465"/>
    <n v="16413.12"/>
    <n v="152986.69151999999"/>
    <x v="0"/>
    <x v="2"/>
    <x v="2"/>
    <n v="465"/>
    <n v="10008009"/>
    <s v="SABANA"/>
    <n v="1039"/>
    <s v="Combustibles"/>
    <s v="0040006276"/>
    <s v="Bogotá"/>
    <s v="133866"/>
    <s v="En línea"/>
  </r>
  <r>
    <s v="0595373"/>
    <s v="20/06/2025"/>
    <s v="13:11"/>
    <s v="OKZ959"/>
    <x v="0"/>
    <s v="BOGOTÁ, D.C."/>
    <x v="0"/>
    <x v="1"/>
    <n v="121100.04"/>
    <n v="7.8230000000000004"/>
    <n v="15480"/>
    <n v="15480"/>
    <s v="100080091069465"/>
    <n v="16413.12"/>
    <n v="128399.84775999999"/>
    <x v="1"/>
    <x v="2"/>
    <x v="2"/>
    <n v="465"/>
    <n v="10008009"/>
    <s v="SABANA"/>
    <n v="1069"/>
    <s v="Combustibles"/>
    <s v="0040006276"/>
    <s v="Bogotá"/>
    <s v="168671"/>
    <s v="En línea"/>
  </r>
  <r>
    <s v="01812459"/>
    <s v="21/06/2025"/>
    <s v="05:21"/>
    <s v="OBI772"/>
    <x v="0"/>
    <s v="BOGOTÁ, D.C."/>
    <x v="0"/>
    <x v="0"/>
    <n v="115094.07"/>
    <n v="10.647"/>
    <n v="10810"/>
    <n v="10810"/>
    <s v="100080091039465"/>
    <n v="10793.82"/>
    <n v="114921.80154"/>
    <x v="0"/>
    <x v="2"/>
    <x v="2"/>
    <n v="465"/>
    <n v="10008009"/>
    <s v="SABANA"/>
    <n v="1039"/>
    <s v="Combustibles"/>
    <s v="0040006276"/>
    <s v="Bogotá"/>
    <s v="278835"/>
    <s v="En línea"/>
  </r>
  <r>
    <s v="01812483"/>
    <s v="21/06/2025"/>
    <s v="06:19"/>
    <s v="OKZ914"/>
    <x v="0"/>
    <s v="BOGOTÁ, D.C."/>
    <x v="0"/>
    <x v="1"/>
    <n v="152302.32"/>
    <n v="9.7379999999999995"/>
    <n v="15640"/>
    <n v="15640"/>
    <s v="100080091039465"/>
    <n v="16413.12"/>
    <n v="159830.96255999999"/>
    <x v="0"/>
    <x v="2"/>
    <x v="2"/>
    <n v="465"/>
    <n v="10008009"/>
    <s v="SABANA"/>
    <n v="1039"/>
    <s v="Combustibles"/>
    <s v="0040006276"/>
    <s v="Bogotá"/>
    <s v="103097"/>
    <s v="En línea"/>
  </r>
  <r>
    <s v="01812506"/>
    <s v="21/06/2025"/>
    <s v="07:03"/>
    <s v="OLM972"/>
    <x v="0"/>
    <s v="BOGOTÁ, D.C."/>
    <x v="0"/>
    <x v="0"/>
    <n v="120012.62"/>
    <n v="11.102"/>
    <n v="10810"/>
    <n v="10810"/>
    <s v="100080091039465"/>
    <n v="10793.82"/>
    <n v="119832.98964"/>
    <x v="0"/>
    <x v="2"/>
    <x v="2"/>
    <n v="465"/>
    <n v="10008009"/>
    <s v="SABANA"/>
    <n v="1039"/>
    <s v="Combustibles"/>
    <s v="0040006276"/>
    <s v="Bogotá"/>
    <s v="155994"/>
    <s v="En línea"/>
  </r>
  <r>
    <s v="02548046"/>
    <s v="24/06/2025"/>
    <s v="06:57"/>
    <s v="OBI771"/>
    <x v="0"/>
    <s v="BOGOTÁ, D.C."/>
    <x v="0"/>
    <x v="0"/>
    <n v="138130.18"/>
    <n v="12.778"/>
    <n v="10810"/>
    <n v="10810"/>
    <s v="100080091039465"/>
    <n v="10793.82"/>
    <n v="137923.43195999999"/>
    <x v="0"/>
    <x v="2"/>
    <x v="2"/>
    <n v="465"/>
    <n v="10008009"/>
    <s v="SABANA"/>
    <n v="1039"/>
    <s v="Combustibles"/>
    <s v="0040006276"/>
    <s v="Bogotá"/>
    <s v="337354"/>
    <s v="En línea"/>
  </r>
  <r>
    <s v="02339266"/>
    <s v="24/06/2025"/>
    <s v="09:32"/>
    <s v="OLM971"/>
    <x v="0"/>
    <s v="BOGOTÁ, D.C."/>
    <x v="0"/>
    <x v="0"/>
    <n v="113402.74"/>
    <n v="10.978"/>
    <n v="10330"/>
    <n v="10330"/>
    <s v="100080091069465"/>
    <n v="10793.82"/>
    <n v="118494.55596"/>
    <x v="1"/>
    <x v="2"/>
    <x v="2"/>
    <n v="465"/>
    <n v="10008009"/>
    <s v="SABANA"/>
    <n v="1069"/>
    <s v="Combustibles"/>
    <s v="0040006276"/>
    <s v="Bogotá"/>
    <s v="171350"/>
    <s v="En línea"/>
  </r>
  <r>
    <s v="01407674"/>
    <s v="25/06/2025"/>
    <s v="11:31"/>
    <s v="OKZ959"/>
    <x v="0"/>
    <s v="BOGOTÁ, D.C."/>
    <x v="0"/>
    <x v="1"/>
    <n v="113158.8"/>
    <n v="7.31"/>
    <n v="15480"/>
    <n v="15480"/>
    <s v="100080091069465"/>
    <n v="16413.12"/>
    <n v="119979.90719999999"/>
    <x v="1"/>
    <x v="2"/>
    <x v="2"/>
    <n v="465"/>
    <n v="10008009"/>
    <s v="SABANA"/>
    <n v="1069"/>
    <s v="Combustibles"/>
    <s v="0040006276"/>
    <s v="Bogotá"/>
    <s v="168840"/>
    <s v="En línea"/>
  </r>
  <r>
    <s v="01815297"/>
    <s v="25/06/2025"/>
    <s v="11:59"/>
    <s v="OBI772"/>
    <x v="0"/>
    <s v="BOGOTÁ, D.C."/>
    <x v="0"/>
    <x v="0"/>
    <n v="102900.39"/>
    <n v="9.5190000000000001"/>
    <n v="10810"/>
    <n v="10810"/>
    <s v="100080091039465"/>
    <n v="10793.82"/>
    <n v="102746.37258"/>
    <x v="0"/>
    <x v="2"/>
    <x v="2"/>
    <n v="465"/>
    <n v="10008009"/>
    <s v="SABANA"/>
    <n v="1039"/>
    <s v="Combustibles"/>
    <s v="0040006276"/>
    <s v="Bogotá"/>
    <s v="279105"/>
    <s v="En línea"/>
  </r>
  <r>
    <s v="0596857"/>
    <s v="25/06/2025"/>
    <s v="21:14"/>
    <s v="OBH314"/>
    <x v="0"/>
    <s v="BOGOTÁ, D.C."/>
    <x v="0"/>
    <x v="1"/>
    <n v="85248.36"/>
    <n v="5.5069999999999997"/>
    <n v="15480"/>
    <n v="15480"/>
    <s v="100080091069465"/>
    <n v="16413.12"/>
    <n v="90387.051839999986"/>
    <x v="1"/>
    <x v="2"/>
    <x v="2"/>
    <n v="465"/>
    <n v="10008009"/>
    <s v="SABANA"/>
    <n v="1069"/>
    <s v="Combustibles"/>
    <s v="0040006276"/>
    <s v="Bogotá"/>
    <s v="331047"/>
    <s v="En línea"/>
  </r>
  <r>
    <s v="01815832"/>
    <s v="26/06/2025"/>
    <s v="05:55"/>
    <s v="OKZ914"/>
    <x v="0"/>
    <s v="BOGOTÁ, D.C."/>
    <x v="0"/>
    <x v="1"/>
    <n v="110277.64"/>
    <n v="7.0510000000000002"/>
    <n v="15640"/>
    <n v="15640"/>
    <s v="100080091039465"/>
    <n v="16413.12"/>
    <n v="115728.90912"/>
    <x v="0"/>
    <x v="2"/>
    <x v="2"/>
    <n v="465"/>
    <n v="10008009"/>
    <s v="SABANA"/>
    <n v="1039"/>
    <s v="Combustibles"/>
    <s v="0040006276"/>
    <s v="Bogotá"/>
    <s v="103337"/>
    <s v="En línea"/>
  </r>
  <r>
    <s v="01815839"/>
    <s v="26/06/2025"/>
    <s v="06:04"/>
    <s v="OBI768"/>
    <x v="0"/>
    <s v="BOGOTÁ, D.C."/>
    <x v="0"/>
    <x v="1"/>
    <n v="129452.28"/>
    <n v="8.2769999999999992"/>
    <n v="15640"/>
    <n v="15640"/>
    <s v="100080091039465"/>
    <n v="16413.12"/>
    <n v="135851.39423999997"/>
    <x v="0"/>
    <x v="2"/>
    <x v="2"/>
    <n v="465"/>
    <n v="10008009"/>
    <s v="SABANA"/>
    <n v="1039"/>
    <s v="Combustibles"/>
    <s v="0040006276"/>
    <s v="Bogotá"/>
    <s v="261267"/>
    <s v="En línea"/>
  </r>
  <r>
    <s v="01816595"/>
    <s v="27/06/2025"/>
    <s v="05:17"/>
    <s v="OLO562"/>
    <x v="0"/>
    <s v="BOGOTÁ, D.C."/>
    <x v="0"/>
    <x v="1"/>
    <n v="151551.6"/>
    <n v="9.69"/>
    <n v="15640"/>
    <n v="15640"/>
    <s v="100080091039465"/>
    <n v="16413.12"/>
    <n v="159043.13279999999"/>
    <x v="0"/>
    <x v="2"/>
    <x v="2"/>
    <n v="465"/>
    <n v="10008009"/>
    <s v="SABANA"/>
    <n v="1039"/>
    <s v="Combustibles"/>
    <s v="0040006276"/>
    <s v="Bogotá"/>
    <s v="139090"/>
    <s v="En línea"/>
  </r>
  <r>
    <s v="01816603"/>
    <s v="27/06/2025"/>
    <s v="05:34"/>
    <s v="OLO563"/>
    <x v="0"/>
    <s v="BOGOTÁ, D.C."/>
    <x v="0"/>
    <x v="1"/>
    <n v="110480.96000000001"/>
    <n v="7.0640000000000001"/>
    <n v="15640"/>
    <n v="15640"/>
    <s v="100080091039465"/>
    <n v="16413.12"/>
    <n v="115942.27967999999"/>
    <x v="0"/>
    <x v="2"/>
    <x v="2"/>
    <n v="465"/>
    <n v="10008009"/>
    <s v="SABANA"/>
    <n v="1039"/>
    <s v="Combustibles"/>
    <s v="0040006276"/>
    <s v="Bogotá"/>
    <s v="134190"/>
    <s v="En línea"/>
  </r>
  <r>
    <s v="01816620"/>
    <s v="27/06/2025"/>
    <s v="06:15"/>
    <s v="OBH309"/>
    <x v="0"/>
    <s v="BOGOTÁ, D.C."/>
    <x v="0"/>
    <x v="1"/>
    <n v="199050.28"/>
    <n v="12.727"/>
    <n v="15640"/>
    <n v="15640"/>
    <s v="100080091039465"/>
    <n v="16413.12"/>
    <n v="208889.77823999999"/>
    <x v="0"/>
    <x v="2"/>
    <x v="2"/>
    <n v="465"/>
    <n v="10008009"/>
    <s v="SABANA"/>
    <n v="1039"/>
    <s v="Combustibles"/>
    <s v="0040006276"/>
    <s v="Bogotá"/>
    <s v="252071"/>
    <s v="En línea"/>
  </r>
  <r>
    <s v="01816642"/>
    <s v="27/06/2025"/>
    <s v="06:58"/>
    <s v="OBG442"/>
    <x v="0"/>
    <s v="BOGOTÁ, D.C."/>
    <x v="0"/>
    <x v="0"/>
    <n v="97484.58"/>
    <n v="9.0180000000000007"/>
    <n v="10810"/>
    <n v="10810"/>
    <s v="100080091039465"/>
    <n v="10793.82"/>
    <n v="97338.66876"/>
    <x v="0"/>
    <x v="2"/>
    <x v="2"/>
    <n v="465"/>
    <n v="10008009"/>
    <s v="SABANA"/>
    <n v="1039"/>
    <s v="Combustibles"/>
    <s v="0040006276"/>
    <s v="Bogotá"/>
    <s v="173720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2A69E9-E5DA-48AD-B646-A043FA95C7A7}" name="Tabla" cacheId="1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25" firstHeaderRow="1" firstDataRow="3" firstDataCol="5"/>
  <pivotFields count="27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1">
        <item m="1" x="2"/>
        <item m="1" x="11"/>
        <item m="1" x="13"/>
        <item m="1" x="15"/>
        <item m="1" x="1"/>
        <item m="1" x="17"/>
        <item m="1" x="5"/>
        <item m="1" x="18"/>
        <item m="1" x="12"/>
        <item m="1" x="16"/>
        <item m="1" x="9"/>
        <item m="1" x="4"/>
        <item m="1" x="3"/>
        <item m="1" x="7"/>
        <item m="1" x="10"/>
        <item m="1" x="14"/>
        <item m="1" x="8"/>
        <item m="1" x="6"/>
        <item x="0"/>
        <item m="1" x="19"/>
        <item t="default"/>
      </items>
    </pivotField>
    <pivotField compact="0" outline="0" showAll="0"/>
    <pivotField axis="axisRow" compact="0" outline="0" showAll="0">
      <items count="2">
        <item x="0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numFmtId="42" outline="0" showAll="0"/>
    <pivotField compact="0" outline="0" showAll="0"/>
    <pivotField compact="0" numFmtId="42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8">
        <item m="1" x="15"/>
        <item m="1" x="52"/>
        <item m="1" x="37"/>
        <item m="1" x="2"/>
        <item m="1" x="40"/>
        <item m="1" x="31"/>
        <item m="1" x="13"/>
        <item m="1" x="41"/>
        <item m="1" x="43"/>
        <item m="1" x="36"/>
        <item m="1" x="3"/>
        <item m="1" x="23"/>
        <item m="1" x="5"/>
        <item m="1" x="19"/>
        <item m="1" x="20"/>
        <item m="1" x="30"/>
        <item m="1" x="17"/>
        <item m="1" x="54"/>
        <item m="1" x="53"/>
        <item m="1" x="9"/>
        <item m="1" x="29"/>
        <item m="1" x="22"/>
        <item m="1" x="28"/>
        <item m="1" x="32"/>
        <item m="1" x="51"/>
        <item m="1" x="4"/>
        <item m="1" x="44"/>
        <item m="1" x="16"/>
        <item m="1" x="24"/>
        <item m="1" x="49"/>
        <item m="1" x="48"/>
        <item m="1" x="8"/>
        <item x="0"/>
        <item m="1" x="38"/>
        <item x="1"/>
        <item m="1" x="46"/>
        <item m="1" x="12"/>
        <item m="1" x="42"/>
        <item m="1" x="34"/>
        <item m="1" x="25"/>
        <item m="1" x="50"/>
        <item m="1" x="14"/>
        <item m="1" x="21"/>
        <item m="1" x="7"/>
        <item m="1" x="35"/>
        <item m="1" x="6"/>
        <item m="1" x="26"/>
        <item m="1" x="45"/>
        <item m="1" x="10"/>
        <item m="1" x="39"/>
        <item m="1" x="47"/>
        <item m="1" x="33"/>
        <item m="1" x="27"/>
        <item m="1" x="18"/>
        <item m="1" x="11"/>
        <item m="1" x="57"/>
        <item m="1" x="55"/>
        <item m="1" x="56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5">
        <item x="1"/>
        <item x="2"/>
        <item m="1" x="3"/>
        <item m="1" x="4"/>
        <item x="0"/>
      </items>
    </pivotField>
    <pivotField axis="axisRow" compact="0" outline="0" subtotalTop="0" showAll="0" includeNewItemsInFilter="1" sortType="descending" defaultSubtotal="0">
      <items count="4">
        <item m="1" x="3"/>
        <item x="1"/>
        <item x="0"/>
        <item x="2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4"/>
    <field x="6"/>
    <field x="17"/>
    <field x="15"/>
  </rowFields>
  <rowItems count="12">
    <i>
      <x/>
      <x v="18"/>
      <x/>
      <x v="1"/>
      <x v="32"/>
    </i>
    <i r="4">
      <x v="34"/>
    </i>
    <i t="default" r="2">
      <x/>
    </i>
    <i t="default" r="1">
      <x v="18"/>
    </i>
    <i>
      <x v="1"/>
      <x v="18"/>
      <x/>
      <x v="3"/>
      <x v="32"/>
    </i>
    <i r="4">
      <x v="34"/>
    </i>
    <i t="default" r="2">
      <x/>
    </i>
    <i t="default" r="1">
      <x v="18"/>
    </i>
    <i>
      <x v="4"/>
      <x v="18"/>
      <x/>
      <x v="2"/>
      <x v="32"/>
    </i>
    <i t="default" r="2">
      <x/>
    </i>
    <i t="default" r="1">
      <x v="18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4" baseField="5" baseItem="0" numFmtId="164"/>
  </dataFields>
  <formats count="37">
    <format dxfId="38">
      <pivotArea field="17" type="button" dataOnly="0" labelOnly="1" outline="0" axis="axisRow" fieldPosition="3"/>
    </format>
    <format dxfId="37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4">
      <pivotArea type="all" dataOnly="0" outline="0" fieldPosition="0"/>
    </format>
    <format dxfId="33">
      <pivotArea type="all" dataOnly="0" outline="0" fieldPosition="0"/>
    </format>
    <format dxfId="32">
      <pivotArea outline="0" fieldPosition="0">
        <references count="1">
          <reference field="4294967294" count="1">
            <x v="1"/>
          </reference>
        </references>
      </pivotArea>
    </format>
    <format dxfId="31">
      <pivotArea outline="0" fieldPosition="0">
        <references count="1">
          <reference field="4294967294" count="1">
            <x v="0"/>
          </reference>
        </references>
      </pivotArea>
    </format>
    <format dxfId="30">
      <pivotArea dataOnly="0" labelOnly="1" outline="0" fieldPosition="0">
        <references count="1">
          <reference field="7" count="0"/>
        </references>
      </pivotArea>
    </format>
    <format dxfId="29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7" count="0"/>
        </references>
      </pivotArea>
    </format>
    <format dxfId="22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7" type="button" dataOnly="0" labelOnly="1" outline="0" axis="axisCol" fieldPosition="0"/>
    </format>
    <format dxfId="16">
      <pivotArea field="-2" type="button" dataOnly="0" labelOnly="1" outline="0" axis="axisCol" fieldPosition="1"/>
    </format>
    <format dxfId="15">
      <pivotArea type="topRight" dataOnly="0" labelOnly="1" outline="0" fieldPosition="0"/>
    </format>
    <format dxfId="14">
      <pivotArea field="15" type="button" dataOnly="0" labelOnly="1" outline="0" axis="axisRow" fieldPosition="4"/>
    </format>
    <format dxfId="13">
      <pivotArea field="17" type="button" dataOnly="0" labelOnly="1" outline="0" axis="axisRow" fieldPosition="3"/>
    </format>
    <format dxfId="12">
      <pivotArea dataOnly="0" labelOnly="1" outline="0" fieldPosition="0">
        <references count="1">
          <reference field="15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2">
          <reference field="15" count="0" selected="0"/>
          <reference field="17" count="0"/>
        </references>
      </pivotArea>
    </format>
    <format dxfId="9">
      <pivotArea dataOnly="0" labelOnly="1" outline="0" fieldPosition="0">
        <references count="1">
          <reference field="7" count="0"/>
        </references>
      </pivotArea>
    </format>
    <format dxfId="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outline="0" fieldPosition="0">
        <references count="1">
          <reference field="6" count="0" defaultSubtotal="1"/>
        </references>
      </pivotArea>
    </format>
    <format dxfId="2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>
        <f ca="1">IF(OR(B5=$A$46,B5=0),"",OFFSET(Tabla!$A$1,$C5,$A$2))</f>
        <v>180.46100000000001</v>
      </c>
      <c r="B5" t="str">
        <f ca="1">OFFSET(Tabla!$A$1,C5,$B$2)</f>
        <v>Total SG ALCALDIA MAYOR OC 125415</v>
      </c>
      <c r="C5" s="1">
        <v>20</v>
      </c>
      <c r="D5" s="1" t="s">
        <v>16</v>
      </c>
      <c r="E5" s="1">
        <v>4</v>
      </c>
    </row>
    <row r="6" spans="1:5">
      <c r="A6">
        <f ca="1">IF(OR(B6=$A$46,B6=0),"",OFFSET(Tabla!$A$1,$C6,$A$2))</f>
        <v>12.571</v>
      </c>
      <c r="B6" t="str">
        <f ca="1">OFFSET(Tabla!$A$1,C6,$B$2)</f>
        <v>SG ALCALDIA MAYOR OC 125415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>
        <f ca="1">IF(OR(B8=$A$46,B8=0),"",OFFSET(Tabla!$A$1,$C8,$A$2))</f>
        <v>12.571</v>
      </c>
      <c r="B8" t="str">
        <f ca="1">OFFSET(Tabla!$A$1,C8,$B$2)</f>
        <v>Total SG ALCALDIA MAYOR OC 125415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567"/>
  <sheetViews>
    <sheetView showGridLines="0" topLeftCell="A7" zoomScale="85" zoomScaleNormal="85" zoomScaleSheetLayoutView="85" workbookViewId="0">
      <selection activeCell="B29" sqref="B29"/>
    </sheetView>
  </sheetViews>
  <sheetFormatPr baseColWidth="10" defaultColWidth="11.42578125" defaultRowHeight="11.25"/>
  <cols>
    <col min="1" max="1" width="26" style="11" bestFit="1" customWidth="1"/>
    <col min="2" max="4" width="33.28515625" style="11" bestFit="1" customWidth="1"/>
    <col min="5" max="5" width="23.140625" style="11" bestFit="1" customWidth="1"/>
    <col min="6" max="6" width="15" style="11" bestFit="1" customWidth="1"/>
    <col min="7" max="7" width="17.85546875" style="11" customWidth="1"/>
    <col min="8" max="9" width="15" style="11" bestFit="1" customWidth="1"/>
    <col min="10" max="10" width="23.7109375" style="11" bestFit="1" customWidth="1"/>
    <col min="11" max="11" width="28" style="11" bestFit="1" customWidth="1"/>
    <col min="12" max="12" width="13.5703125" style="11" bestFit="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264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126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7"/>
      <c r="B11" s="77"/>
      <c r="C11" s="77"/>
      <c r="D11" s="77"/>
      <c r="E11" s="77"/>
      <c r="F11" s="77" t="s">
        <v>4</v>
      </c>
      <c r="G11" s="77" t="s">
        <v>31</v>
      </c>
      <c r="H11" s="77"/>
      <c r="I11" s="77"/>
      <c r="J11" s="77"/>
      <c r="K11" s="77"/>
    </row>
    <row r="12" spans="1:16" s="9" customFormat="1" ht="15">
      <c r="A12" s="77"/>
      <c r="B12" s="77"/>
      <c r="C12" s="77"/>
      <c r="D12" s="77"/>
      <c r="E12" s="77"/>
      <c r="F12" s="22" t="s">
        <v>40</v>
      </c>
      <c r="G12" s="23"/>
      <c r="H12" s="22" t="s">
        <v>38</v>
      </c>
      <c r="I12" s="23"/>
      <c r="J12" s="56" t="s">
        <v>32</v>
      </c>
      <c r="K12" s="56" t="s">
        <v>35</v>
      </c>
    </row>
    <row r="13" spans="1:16" s="9" customFormat="1" ht="15">
      <c r="A13" s="57" t="s">
        <v>7</v>
      </c>
      <c r="B13" s="48" t="s">
        <v>134</v>
      </c>
      <c r="C13" s="48" t="s">
        <v>138</v>
      </c>
      <c r="D13" s="24" t="s">
        <v>10</v>
      </c>
      <c r="E13" s="48" t="s">
        <v>8</v>
      </c>
      <c r="F13" s="25" t="s">
        <v>5</v>
      </c>
      <c r="G13" s="24" t="s">
        <v>34</v>
      </c>
      <c r="H13" s="25" t="s">
        <v>5</v>
      </c>
      <c r="I13" s="24" t="s">
        <v>34</v>
      </c>
      <c r="J13" s="59"/>
      <c r="K13" s="59"/>
    </row>
    <row r="14" spans="1:16" s="9" customFormat="1" ht="14.25">
      <c r="A14" s="26" t="s">
        <v>265</v>
      </c>
      <c r="B14" s="27" t="s">
        <v>182</v>
      </c>
      <c r="C14" s="27" t="s">
        <v>267</v>
      </c>
      <c r="D14" s="27" t="s">
        <v>270</v>
      </c>
      <c r="E14" s="27" t="s">
        <v>178</v>
      </c>
      <c r="F14" s="28">
        <v>43.56</v>
      </c>
      <c r="G14" s="29">
        <v>713419.15599999996</v>
      </c>
      <c r="H14" s="46">
        <v>30.297000000000001</v>
      </c>
      <c r="I14" s="29">
        <v>325951.78934999998</v>
      </c>
      <c r="J14" s="30">
        <v>73.856999999999999</v>
      </c>
      <c r="K14" s="31">
        <v>1039370.9453499999</v>
      </c>
      <c r="L14" s="74"/>
      <c r="M14" s="76"/>
      <c r="P14" s="9" t="str">
        <f>+A14</f>
        <v>13 AL 16 DE JUNIO</v>
      </c>
    </row>
    <row r="15" spans="1:16" s="9" customFormat="1" ht="14.25">
      <c r="A15" s="49"/>
      <c r="B15" s="58"/>
      <c r="C15" s="58"/>
      <c r="D15" s="58"/>
      <c r="E15" s="50" t="s">
        <v>187</v>
      </c>
      <c r="F15" s="51">
        <v>6.9119999999999999</v>
      </c>
      <c r="G15" s="52">
        <v>113203.6992</v>
      </c>
      <c r="H15" s="53"/>
      <c r="I15" s="52"/>
      <c r="J15" s="54">
        <v>6.9119999999999999</v>
      </c>
      <c r="K15" s="55">
        <v>113203.6992</v>
      </c>
      <c r="L15" s="74"/>
      <c r="M15" s="76"/>
      <c r="P15" s="9">
        <f t="shared" ref="P15:P38" si="0">+A15</f>
        <v>0</v>
      </c>
    </row>
    <row r="16" spans="1:16" s="9" customFormat="1" ht="14.25">
      <c r="A16" s="49"/>
      <c r="B16" s="58"/>
      <c r="C16" s="60" t="s">
        <v>269</v>
      </c>
      <c r="D16" s="61"/>
      <c r="E16" s="61"/>
      <c r="F16" s="62">
        <v>50.472000000000001</v>
      </c>
      <c r="G16" s="63">
        <v>826622.85519999999</v>
      </c>
      <c r="H16" s="64">
        <v>30.297000000000001</v>
      </c>
      <c r="I16" s="63">
        <v>325951.78934999998</v>
      </c>
      <c r="J16" s="65">
        <v>80.769000000000005</v>
      </c>
      <c r="K16" s="66">
        <v>1152574.6445499999</v>
      </c>
      <c r="L16" s="74"/>
      <c r="M16" s="76"/>
      <c r="P16" s="9">
        <f t="shared" si="0"/>
        <v>0</v>
      </c>
    </row>
    <row r="17" spans="1:16" ht="14.25">
      <c r="A17" s="49"/>
      <c r="B17" s="67" t="s">
        <v>274</v>
      </c>
      <c r="C17" s="68"/>
      <c r="D17" s="68"/>
      <c r="E17" s="68"/>
      <c r="F17" s="69">
        <v>50.472000000000001</v>
      </c>
      <c r="G17" s="70">
        <v>826622.85519999999</v>
      </c>
      <c r="H17" s="71">
        <v>30.297000000000001</v>
      </c>
      <c r="I17" s="70">
        <v>325951.78934999998</v>
      </c>
      <c r="J17" s="72">
        <v>80.769000000000005</v>
      </c>
      <c r="K17" s="73">
        <v>1152574.6445499999</v>
      </c>
      <c r="L17" s="75"/>
      <c r="M17" s="76"/>
      <c r="P17" s="11">
        <f t="shared" si="0"/>
        <v>0</v>
      </c>
    </row>
    <row r="18" spans="1:16" ht="14.25">
      <c r="A18" s="26" t="s">
        <v>266</v>
      </c>
      <c r="B18" s="27" t="s">
        <v>182</v>
      </c>
      <c r="C18" s="27" t="s">
        <v>267</v>
      </c>
      <c r="D18" s="27" t="s">
        <v>273</v>
      </c>
      <c r="E18" s="27" t="s">
        <v>178</v>
      </c>
      <c r="F18" s="28">
        <v>85.092000000000013</v>
      </c>
      <c r="G18" s="29">
        <v>1396625.2070399995</v>
      </c>
      <c r="H18" s="46">
        <v>63.750999999999998</v>
      </c>
      <c r="I18" s="29">
        <v>688116.81881999993</v>
      </c>
      <c r="J18" s="30">
        <v>148.84300000000002</v>
      </c>
      <c r="K18" s="31">
        <v>2084742.0258599995</v>
      </c>
      <c r="L18" s="75"/>
      <c r="M18" s="76"/>
      <c r="P18" s="11" t="str">
        <f t="shared" si="0"/>
        <v>17 AL 27 DE JUNIO</v>
      </c>
    </row>
    <row r="19" spans="1:16" ht="14.25">
      <c r="A19" s="49"/>
      <c r="B19" s="58"/>
      <c r="C19" s="58"/>
      <c r="D19" s="58"/>
      <c r="E19" s="50" t="s">
        <v>187</v>
      </c>
      <c r="F19" s="51">
        <v>20.64</v>
      </c>
      <c r="G19" s="52">
        <v>338766.80679999996</v>
      </c>
      <c r="H19" s="53">
        <v>10.978</v>
      </c>
      <c r="I19" s="52">
        <v>118494.55596</v>
      </c>
      <c r="J19" s="54">
        <v>31.618000000000002</v>
      </c>
      <c r="K19" s="55">
        <v>457261.36275999993</v>
      </c>
      <c r="L19" s="75"/>
      <c r="M19" s="76"/>
      <c r="P19" s="11">
        <f t="shared" si="0"/>
        <v>0</v>
      </c>
    </row>
    <row r="20" spans="1:16" ht="14.25">
      <c r="A20" s="49"/>
      <c r="B20" s="58"/>
      <c r="C20" s="60" t="s">
        <v>269</v>
      </c>
      <c r="D20" s="61"/>
      <c r="E20" s="61"/>
      <c r="F20" s="62">
        <v>105.73200000000001</v>
      </c>
      <c r="G20" s="63">
        <v>1735392.0138399994</v>
      </c>
      <c r="H20" s="64">
        <v>74.728999999999999</v>
      </c>
      <c r="I20" s="63">
        <v>806611.37477999995</v>
      </c>
      <c r="J20" s="65">
        <v>180.46100000000001</v>
      </c>
      <c r="K20" s="66">
        <v>2542003.3886199994</v>
      </c>
      <c r="L20" s="75"/>
      <c r="M20" s="76"/>
      <c r="P20" s="11">
        <f t="shared" si="0"/>
        <v>0</v>
      </c>
    </row>
    <row r="21" spans="1:16" ht="14.25">
      <c r="A21" s="49"/>
      <c r="B21" s="67" t="s">
        <v>274</v>
      </c>
      <c r="C21" s="68"/>
      <c r="D21" s="68"/>
      <c r="E21" s="68"/>
      <c r="F21" s="69">
        <v>105.73200000000001</v>
      </c>
      <c r="G21" s="70">
        <v>1735392.0138399994</v>
      </c>
      <c r="H21" s="71">
        <v>74.728999999999999</v>
      </c>
      <c r="I21" s="70">
        <v>806611.37477999995</v>
      </c>
      <c r="J21" s="72">
        <v>180.46100000000001</v>
      </c>
      <c r="K21" s="73">
        <v>2542003.3886199994</v>
      </c>
      <c r="L21" s="75"/>
      <c r="M21" s="76"/>
      <c r="P21" s="11">
        <f t="shared" si="0"/>
        <v>0</v>
      </c>
    </row>
    <row r="22" spans="1:16" ht="14.25">
      <c r="A22" s="26" t="s">
        <v>272</v>
      </c>
      <c r="B22" s="27" t="s">
        <v>182</v>
      </c>
      <c r="C22" s="27" t="s">
        <v>267</v>
      </c>
      <c r="D22" s="27" t="s">
        <v>271</v>
      </c>
      <c r="E22" s="27" t="s">
        <v>178</v>
      </c>
      <c r="F22" s="28"/>
      <c r="G22" s="29"/>
      <c r="H22" s="46">
        <v>12.571</v>
      </c>
      <c r="I22" s="29">
        <v>135245.73204999999</v>
      </c>
      <c r="J22" s="30">
        <v>12.571</v>
      </c>
      <c r="K22" s="31">
        <v>135245.73204999999</v>
      </c>
      <c r="L22" s="75"/>
      <c r="M22" s="76"/>
      <c r="P22" s="11" t="str">
        <f t="shared" si="0"/>
        <v>1 AL 12 DE JUNIO</v>
      </c>
    </row>
    <row r="23" spans="1:16" ht="14.25">
      <c r="A23" s="49"/>
      <c r="B23" s="58"/>
      <c r="C23" s="60" t="s">
        <v>269</v>
      </c>
      <c r="D23" s="61"/>
      <c r="E23" s="61"/>
      <c r="F23" s="62"/>
      <c r="G23" s="63"/>
      <c r="H23" s="64">
        <v>12.571</v>
      </c>
      <c r="I23" s="63">
        <v>135245.73204999999</v>
      </c>
      <c r="J23" s="65">
        <v>12.571</v>
      </c>
      <c r="K23" s="66">
        <v>135245.73204999999</v>
      </c>
      <c r="L23" s="75"/>
      <c r="M23" s="76"/>
      <c r="P23" s="11">
        <f t="shared" si="0"/>
        <v>0</v>
      </c>
    </row>
    <row r="24" spans="1:16" ht="14.25">
      <c r="A24" s="49"/>
      <c r="B24" s="67" t="s">
        <v>274</v>
      </c>
      <c r="C24" s="68"/>
      <c r="D24" s="68"/>
      <c r="E24" s="68"/>
      <c r="F24" s="69"/>
      <c r="G24" s="70"/>
      <c r="H24" s="71">
        <v>12.571</v>
      </c>
      <c r="I24" s="70">
        <v>135245.73204999999</v>
      </c>
      <c r="J24" s="72">
        <v>12.571</v>
      </c>
      <c r="K24" s="73">
        <v>135245.73204999999</v>
      </c>
      <c r="L24" s="75"/>
      <c r="M24" s="76"/>
      <c r="P24" s="11">
        <f t="shared" si="0"/>
        <v>0</v>
      </c>
    </row>
    <row r="25" spans="1:16" ht="15">
      <c r="A25" s="32" t="s">
        <v>9</v>
      </c>
      <c r="B25" s="33"/>
      <c r="C25" s="33"/>
      <c r="D25" s="33"/>
      <c r="E25" s="33"/>
      <c r="F25" s="34">
        <v>156.20400000000001</v>
      </c>
      <c r="G25" s="35">
        <v>2562014.8690399993</v>
      </c>
      <c r="H25" s="47">
        <v>117.59699999999999</v>
      </c>
      <c r="I25" s="35">
        <v>1267808.8961799999</v>
      </c>
      <c r="J25" s="36">
        <v>273.80100000000004</v>
      </c>
      <c r="K25" s="37">
        <v>3829823.7652199995</v>
      </c>
      <c r="L25" s="75"/>
      <c r="M25" s="76"/>
      <c r="P25" s="11" t="str">
        <f t="shared" si="0"/>
        <v>Total general</v>
      </c>
    </row>
    <row r="26" spans="1:16" ht="14.25">
      <c r="A26"/>
      <c r="B26"/>
      <c r="C26"/>
      <c r="D26"/>
      <c r="E26"/>
      <c r="F26"/>
      <c r="G26"/>
      <c r="H26"/>
      <c r="I26"/>
      <c r="J26"/>
      <c r="K26"/>
      <c r="L26" s="75"/>
      <c r="M26" s="76"/>
      <c r="P26" s="11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/>
      <c r="L27" s="75"/>
      <c r="M27" s="76"/>
      <c r="P27" s="11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/>
      <c r="L28" s="75"/>
      <c r="M28" s="76"/>
      <c r="P28" s="11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/>
      <c r="L29" s="75"/>
      <c r="M29" s="76"/>
      <c r="P29" s="11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/>
      <c r="L30" s="75"/>
      <c r="M30" s="76"/>
      <c r="P30" s="11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/>
      <c r="L31" s="75"/>
      <c r="M31" s="76"/>
      <c r="P31" s="11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/>
      <c r="L32" s="75"/>
      <c r="M32" s="76"/>
      <c r="P32" s="11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/>
      <c r="L33" s="75"/>
      <c r="M33" s="76"/>
      <c r="P33" s="11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/>
      <c r="L34" s="75"/>
      <c r="M34" s="76"/>
      <c r="P34" s="11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/>
      <c r="L35" s="75"/>
      <c r="M35" s="76"/>
      <c r="P35" s="11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/>
      <c r="L36" s="75"/>
      <c r="M36" s="76"/>
      <c r="P36" s="11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/>
      <c r="L37" s="75"/>
      <c r="M37" s="76"/>
      <c r="P37" s="11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/>
      <c r="L38" s="75"/>
      <c r="M38" s="76"/>
      <c r="P38" s="11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/>
      <c r="L39" s="75"/>
      <c r="M39" s="76"/>
    </row>
    <row r="40" spans="1:16" ht="14.25">
      <c r="A40"/>
      <c r="B40"/>
      <c r="C40"/>
      <c r="D40"/>
      <c r="E40"/>
      <c r="F40"/>
      <c r="G40"/>
      <c r="H40"/>
      <c r="I40"/>
      <c r="J40"/>
      <c r="K40"/>
      <c r="L40" s="75"/>
      <c r="M40" s="76"/>
    </row>
    <row r="41" spans="1:16" ht="14.25">
      <c r="A41"/>
      <c r="B41"/>
      <c r="C41"/>
      <c r="D41"/>
      <c r="E41"/>
      <c r="F41"/>
      <c r="G41"/>
      <c r="H41"/>
      <c r="I41"/>
      <c r="J41"/>
      <c r="K41"/>
      <c r="L41" s="75"/>
      <c r="M41" s="76"/>
    </row>
    <row r="42" spans="1:16" ht="14.25">
      <c r="A42"/>
      <c r="B42"/>
      <c r="C42"/>
      <c r="D42"/>
      <c r="E42"/>
      <c r="F42"/>
      <c r="G42"/>
      <c r="H42"/>
      <c r="I42"/>
      <c r="J42"/>
      <c r="K42"/>
      <c r="L42" s="75"/>
      <c r="M42" s="76"/>
    </row>
    <row r="43" spans="1:16" ht="14.25">
      <c r="A43"/>
      <c r="B43"/>
      <c r="C43"/>
      <c r="D43"/>
      <c r="E43"/>
      <c r="F43"/>
      <c r="G43"/>
      <c r="H43"/>
      <c r="I43"/>
      <c r="J43"/>
      <c r="K43"/>
      <c r="L43" s="75"/>
      <c r="M43" s="76"/>
    </row>
    <row r="44" spans="1:16" ht="14.25">
      <c r="A44"/>
      <c r="B44"/>
      <c r="C44"/>
      <c r="D44"/>
      <c r="E44"/>
      <c r="F44"/>
      <c r="G44"/>
      <c r="H44"/>
      <c r="I44"/>
      <c r="J44"/>
      <c r="K44"/>
      <c r="L44" s="75"/>
      <c r="M44" s="76"/>
    </row>
    <row r="45" spans="1:16" ht="14.25">
      <c r="A45"/>
      <c r="B45"/>
      <c r="C45"/>
      <c r="D45"/>
      <c r="E45"/>
      <c r="F45"/>
      <c r="G45"/>
      <c r="H45"/>
      <c r="I45"/>
      <c r="J45"/>
      <c r="K45"/>
      <c r="L45" s="75"/>
      <c r="M45" s="76"/>
    </row>
    <row r="46" spans="1:16" ht="14.25">
      <c r="A46"/>
      <c r="B46"/>
      <c r="C46"/>
      <c r="D46"/>
      <c r="E46"/>
      <c r="F46"/>
      <c r="G46"/>
      <c r="H46"/>
      <c r="I46"/>
      <c r="J46"/>
      <c r="K46"/>
      <c r="L46" s="75"/>
      <c r="M46" s="76"/>
    </row>
    <row r="47" spans="1:16" ht="14.25">
      <c r="A47"/>
      <c r="B47"/>
      <c r="C47"/>
      <c r="D47"/>
      <c r="E47"/>
      <c r="F47"/>
      <c r="G47"/>
      <c r="H47"/>
      <c r="I47"/>
      <c r="J47"/>
      <c r="K47"/>
      <c r="L47" s="75"/>
      <c r="M47" s="76"/>
    </row>
    <row r="48" spans="1:16" ht="14.25">
      <c r="A48"/>
      <c r="B48"/>
      <c r="C48"/>
      <c r="D48"/>
      <c r="E48"/>
      <c r="F48"/>
      <c r="G48"/>
      <c r="H48"/>
      <c r="I48"/>
      <c r="J48"/>
      <c r="K48"/>
      <c r="L48" s="75"/>
      <c r="M48" s="76"/>
    </row>
    <row r="49" spans="1:13" ht="14.25">
      <c r="A49"/>
      <c r="B49"/>
      <c r="C49"/>
      <c r="D49"/>
      <c r="E49"/>
      <c r="F49"/>
      <c r="G49"/>
      <c r="H49"/>
      <c r="I49"/>
      <c r="J49"/>
      <c r="K49"/>
      <c r="L49" s="75"/>
      <c r="M49" s="76"/>
    </row>
    <row r="50" spans="1:13" ht="14.25">
      <c r="A50"/>
      <c r="B50"/>
      <c r="C50"/>
      <c r="D50"/>
      <c r="E50"/>
      <c r="F50"/>
      <c r="G50"/>
      <c r="H50"/>
      <c r="I50"/>
      <c r="J50"/>
      <c r="K50"/>
      <c r="L50" s="75"/>
      <c r="M50" s="76"/>
    </row>
    <row r="51" spans="1:13" ht="14.25">
      <c r="A51"/>
      <c r="B51"/>
      <c r="C51"/>
      <c r="D51"/>
      <c r="E51"/>
      <c r="F51"/>
      <c r="G51"/>
      <c r="H51"/>
      <c r="I51"/>
      <c r="J51"/>
      <c r="K51"/>
      <c r="L51" s="75"/>
      <c r="M51" s="76"/>
    </row>
    <row r="52" spans="1:13" ht="14.25">
      <c r="A52"/>
      <c r="B52"/>
      <c r="C52"/>
      <c r="D52"/>
      <c r="E52"/>
      <c r="F52"/>
      <c r="G52"/>
      <c r="H52"/>
      <c r="I52"/>
      <c r="J52"/>
      <c r="K52"/>
      <c r="L52" s="75"/>
      <c r="M52" s="76"/>
    </row>
    <row r="53" spans="1:13" ht="14.25">
      <c r="A53"/>
      <c r="B53"/>
      <c r="C53"/>
      <c r="D53"/>
      <c r="E53"/>
      <c r="F53"/>
      <c r="G53"/>
      <c r="H53"/>
      <c r="I53"/>
      <c r="J53"/>
      <c r="K53"/>
      <c r="L53" s="75"/>
      <c r="M53" s="76"/>
    </row>
    <row r="54" spans="1:13" ht="14.25">
      <c r="A54"/>
      <c r="B54"/>
      <c r="C54"/>
      <c r="D54"/>
      <c r="E54"/>
      <c r="F54"/>
      <c r="G54"/>
      <c r="H54"/>
      <c r="I54"/>
      <c r="J54"/>
      <c r="K54"/>
      <c r="L54" s="75"/>
      <c r="M54" s="76"/>
    </row>
    <row r="55" spans="1:13" ht="14.25">
      <c r="A55"/>
      <c r="B55"/>
      <c r="C55"/>
      <c r="D55"/>
      <c r="E55"/>
      <c r="F55"/>
      <c r="G55"/>
      <c r="H55"/>
      <c r="I55"/>
      <c r="J55"/>
      <c r="K55"/>
      <c r="L55" s="75"/>
      <c r="M55" s="76"/>
    </row>
    <row r="56" spans="1:13" ht="14.25">
      <c r="A56"/>
      <c r="B56"/>
      <c r="C56"/>
      <c r="D56"/>
      <c r="E56"/>
      <c r="F56"/>
      <c r="G56"/>
      <c r="H56"/>
      <c r="I56"/>
      <c r="J56"/>
      <c r="K56"/>
      <c r="L56" s="75"/>
      <c r="M56" s="76"/>
    </row>
    <row r="57" spans="1:13" ht="14.25">
      <c r="A57"/>
      <c r="B57"/>
      <c r="C57"/>
      <c r="D57"/>
      <c r="E57"/>
      <c r="F57"/>
      <c r="G57"/>
      <c r="H57"/>
      <c r="I57"/>
      <c r="J57"/>
      <c r="K57"/>
      <c r="L57" s="75"/>
      <c r="M57" s="76"/>
    </row>
    <row r="58" spans="1:13" ht="14.25">
      <c r="A58"/>
      <c r="B58"/>
      <c r="C58"/>
      <c r="D58"/>
      <c r="E58"/>
      <c r="F58"/>
      <c r="G58"/>
      <c r="H58"/>
      <c r="I58"/>
      <c r="J58"/>
      <c r="K58"/>
      <c r="L58" s="75"/>
      <c r="M58" s="76"/>
    </row>
    <row r="59" spans="1:13" ht="14.25">
      <c r="A59"/>
      <c r="B59"/>
      <c r="C59"/>
      <c r="D59"/>
      <c r="E59"/>
      <c r="F59"/>
      <c r="G59"/>
      <c r="H59"/>
      <c r="I59"/>
      <c r="J59"/>
      <c r="K59"/>
      <c r="L59" s="75"/>
      <c r="M59" s="76"/>
    </row>
    <row r="60" spans="1:13" ht="14.25">
      <c r="A60"/>
      <c r="B60"/>
      <c r="C60"/>
      <c r="D60"/>
      <c r="E60"/>
      <c r="F60"/>
      <c r="G60"/>
      <c r="H60"/>
      <c r="I60"/>
      <c r="J60"/>
      <c r="K60"/>
      <c r="L60" s="75"/>
      <c r="M60" s="76"/>
    </row>
    <row r="61" spans="1:13" ht="14.25">
      <c r="A61"/>
      <c r="B61"/>
      <c r="C61"/>
      <c r="D61"/>
      <c r="E61"/>
      <c r="F61"/>
      <c r="G61"/>
      <c r="H61"/>
      <c r="I61"/>
      <c r="J61"/>
      <c r="K61"/>
      <c r="L61" s="75"/>
      <c r="M61" s="76"/>
    </row>
    <row r="62" spans="1:13" ht="14.25">
      <c r="A62"/>
      <c r="B62"/>
      <c r="C62"/>
      <c r="D62"/>
      <c r="E62"/>
      <c r="F62"/>
      <c r="G62"/>
      <c r="H62"/>
      <c r="I62"/>
      <c r="J62"/>
      <c r="K62"/>
      <c r="L62" s="75"/>
      <c r="M62" s="76"/>
    </row>
    <row r="63" spans="1:13" ht="14.25">
      <c r="A63"/>
      <c r="B63"/>
      <c r="C63"/>
      <c r="D63"/>
      <c r="E63"/>
      <c r="F63"/>
      <c r="G63"/>
      <c r="H63"/>
      <c r="I63"/>
      <c r="J63"/>
      <c r="K63"/>
      <c r="L63" s="75"/>
      <c r="M63" s="76"/>
    </row>
    <row r="64" spans="1:13" ht="14.25">
      <c r="A64"/>
      <c r="B64"/>
      <c r="C64"/>
      <c r="D64"/>
      <c r="E64"/>
      <c r="F64"/>
      <c r="G64"/>
      <c r="H64"/>
      <c r="I64"/>
      <c r="J64"/>
      <c r="K64"/>
      <c r="L64" s="75"/>
      <c r="M64" s="76"/>
    </row>
    <row r="65" spans="1:13" ht="14.25">
      <c r="A65"/>
      <c r="B65"/>
      <c r="C65"/>
      <c r="D65"/>
      <c r="E65"/>
      <c r="F65"/>
      <c r="G65"/>
      <c r="H65"/>
      <c r="I65"/>
      <c r="J65"/>
      <c r="K65"/>
      <c r="L65" s="75"/>
      <c r="M65" s="76"/>
    </row>
    <row r="66" spans="1:13" ht="14.25">
      <c r="A66"/>
      <c r="B66"/>
      <c r="C66"/>
      <c r="D66"/>
      <c r="E66"/>
      <c r="F66"/>
      <c r="G66"/>
      <c r="H66"/>
      <c r="I66"/>
      <c r="J66"/>
      <c r="K66"/>
      <c r="M66" s="76"/>
    </row>
    <row r="67" spans="1:13" ht="14.25">
      <c r="A67"/>
      <c r="B67"/>
      <c r="C67"/>
      <c r="D67"/>
      <c r="E67"/>
      <c r="F67"/>
      <c r="G67"/>
      <c r="H67"/>
      <c r="I67"/>
      <c r="J67"/>
      <c r="K67"/>
      <c r="M67" s="76"/>
    </row>
    <row r="68" spans="1:13" ht="14.25">
      <c r="A68"/>
      <c r="B68"/>
      <c r="C68"/>
      <c r="D68"/>
      <c r="E68"/>
      <c r="F68"/>
      <c r="G68"/>
      <c r="H68"/>
      <c r="I68"/>
      <c r="J68"/>
      <c r="K68"/>
      <c r="M68" s="76"/>
    </row>
    <row r="69" spans="1:13" ht="12.75">
      <c r="A69"/>
      <c r="B69"/>
      <c r="C69"/>
      <c r="D69"/>
      <c r="E69"/>
      <c r="F69"/>
      <c r="G69"/>
      <c r="H69"/>
      <c r="I69"/>
      <c r="J69"/>
      <c r="K69"/>
    </row>
    <row r="70" spans="1:13" ht="12.75">
      <c r="A70"/>
      <c r="B70"/>
      <c r="C70"/>
      <c r="D70"/>
      <c r="E70"/>
      <c r="F70"/>
      <c r="G70"/>
      <c r="H70"/>
      <c r="I70"/>
      <c r="J70"/>
      <c r="K70"/>
    </row>
    <row r="71" spans="1:13" ht="12.75">
      <c r="A71"/>
      <c r="B71"/>
      <c r="C71"/>
      <c r="D71"/>
      <c r="E71"/>
      <c r="F71"/>
      <c r="G71"/>
      <c r="H71"/>
      <c r="I71"/>
      <c r="J71"/>
      <c r="K71"/>
    </row>
    <row r="72" spans="1:13" ht="12.75">
      <c r="A72"/>
      <c r="B72"/>
      <c r="C72"/>
      <c r="D72"/>
      <c r="E72"/>
      <c r="F72"/>
      <c r="G72"/>
      <c r="H72"/>
      <c r="I72"/>
      <c r="J72"/>
      <c r="K72"/>
    </row>
    <row r="73" spans="1:13" ht="12.75">
      <c r="A73"/>
      <c r="B73"/>
      <c r="C73"/>
      <c r="D73"/>
      <c r="E73"/>
      <c r="F73"/>
      <c r="G73"/>
      <c r="H73"/>
      <c r="I73"/>
      <c r="J73"/>
      <c r="K73"/>
    </row>
    <row r="74" spans="1:13" ht="12.75">
      <c r="A74"/>
      <c r="B74"/>
      <c r="C74"/>
      <c r="D74"/>
      <c r="E74"/>
      <c r="F74"/>
      <c r="G74"/>
      <c r="H74"/>
      <c r="I74"/>
      <c r="J74"/>
      <c r="K74"/>
    </row>
    <row r="75" spans="1:13" ht="12.75">
      <c r="A75"/>
      <c r="B75"/>
      <c r="C75"/>
      <c r="D75"/>
      <c r="E75"/>
      <c r="F75"/>
      <c r="G75"/>
      <c r="H75"/>
      <c r="I75"/>
      <c r="J75"/>
      <c r="K75"/>
    </row>
    <row r="76" spans="1:13" ht="12.75">
      <c r="A76"/>
      <c r="B76"/>
      <c r="C76"/>
      <c r="D76"/>
      <c r="E76"/>
      <c r="F76"/>
      <c r="G76"/>
      <c r="H76"/>
      <c r="I76"/>
      <c r="J76"/>
      <c r="K76"/>
    </row>
    <row r="77" spans="1:13" ht="12.75">
      <c r="A77"/>
      <c r="B77"/>
      <c r="C77"/>
      <c r="D77"/>
      <c r="E77"/>
      <c r="F77"/>
      <c r="G77"/>
      <c r="H77"/>
      <c r="I77"/>
      <c r="J77"/>
      <c r="K77"/>
    </row>
    <row r="78" spans="1:13" ht="12.75">
      <c r="A78"/>
      <c r="B78"/>
      <c r="C78"/>
      <c r="D78"/>
      <c r="E78"/>
      <c r="F78"/>
      <c r="G78"/>
      <c r="H78"/>
      <c r="I78"/>
      <c r="J78"/>
      <c r="K78"/>
    </row>
    <row r="79" spans="1:13" ht="12.75">
      <c r="A79"/>
      <c r="B79"/>
      <c r="C79"/>
      <c r="D79"/>
      <c r="E79"/>
      <c r="F79"/>
      <c r="G79"/>
      <c r="H79"/>
      <c r="I79"/>
      <c r="J79"/>
      <c r="K79"/>
    </row>
    <row r="80" spans="1:13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  <row r="366" spans="1:11" ht="12.75">
      <c r="A366"/>
      <c r="B366"/>
      <c r="C366"/>
      <c r="D366"/>
      <c r="E366"/>
      <c r="F366"/>
      <c r="G366"/>
      <c r="H366"/>
      <c r="I366"/>
      <c r="J366"/>
      <c r="K366"/>
    </row>
    <row r="367" spans="1:11" ht="12.75">
      <c r="A367"/>
      <c r="B367"/>
      <c r="C367"/>
      <c r="D367"/>
      <c r="E367"/>
      <c r="F367"/>
      <c r="G367"/>
      <c r="H367"/>
      <c r="I367"/>
      <c r="J367"/>
      <c r="K367"/>
    </row>
    <row r="368" spans="1:11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  <row r="370" spans="1:11" ht="12.75">
      <c r="A370"/>
      <c r="B370"/>
      <c r="C370"/>
      <c r="D370"/>
      <c r="E370"/>
      <c r="F370"/>
      <c r="G370"/>
      <c r="H370"/>
      <c r="I370"/>
      <c r="J370"/>
      <c r="K370"/>
    </row>
    <row r="371" spans="1:11" ht="12.75">
      <c r="A371"/>
      <c r="B371"/>
      <c r="C371"/>
      <c r="D371"/>
      <c r="E371"/>
      <c r="F371"/>
      <c r="G371"/>
      <c r="H371"/>
      <c r="I371"/>
      <c r="J371"/>
      <c r="K371"/>
    </row>
    <row r="372" spans="1:11" ht="12.75">
      <c r="A372"/>
      <c r="B372"/>
      <c r="C372"/>
      <c r="D372"/>
      <c r="E372"/>
      <c r="F372"/>
      <c r="G372"/>
      <c r="H372"/>
      <c r="I372"/>
      <c r="J372"/>
      <c r="K372"/>
    </row>
    <row r="373" spans="1:11" ht="12.75">
      <c r="A373"/>
      <c r="B373"/>
      <c r="C373"/>
      <c r="D373"/>
      <c r="E373"/>
      <c r="F373"/>
      <c r="G373"/>
      <c r="H373"/>
      <c r="I373"/>
      <c r="J373"/>
      <c r="K373"/>
    </row>
    <row r="374" spans="1:11" ht="12.75">
      <c r="A374"/>
      <c r="B374"/>
      <c r="C374"/>
      <c r="D374"/>
      <c r="E374"/>
      <c r="F374"/>
      <c r="G374"/>
      <c r="H374"/>
      <c r="I374"/>
      <c r="J374"/>
      <c r="K374"/>
    </row>
    <row r="375" spans="1:11" ht="12.75">
      <c r="A375"/>
      <c r="B375"/>
      <c r="C375"/>
      <c r="D375"/>
      <c r="E375"/>
      <c r="F375"/>
      <c r="G375"/>
      <c r="H375"/>
      <c r="I375"/>
      <c r="J375"/>
      <c r="K375"/>
    </row>
    <row r="376" spans="1:11" ht="12.75">
      <c r="A376"/>
      <c r="B376"/>
      <c r="C376"/>
      <c r="D376"/>
      <c r="E376"/>
      <c r="F376"/>
      <c r="G376"/>
      <c r="H376"/>
      <c r="I376"/>
      <c r="J376"/>
      <c r="K376"/>
    </row>
    <row r="377" spans="1:11" ht="12.75">
      <c r="A377"/>
      <c r="B377"/>
      <c r="C377"/>
      <c r="D377"/>
      <c r="E377"/>
      <c r="F377"/>
      <c r="G377"/>
      <c r="H377"/>
      <c r="I377"/>
      <c r="J377"/>
      <c r="K377"/>
    </row>
    <row r="378" spans="1:11" ht="12.75">
      <c r="A378"/>
      <c r="B378"/>
      <c r="C378"/>
      <c r="D378"/>
      <c r="E378"/>
      <c r="F378"/>
      <c r="G378"/>
      <c r="H378"/>
      <c r="I378"/>
      <c r="J378"/>
      <c r="K378"/>
    </row>
    <row r="379" spans="1:11" ht="12.75">
      <c r="A379"/>
      <c r="B379"/>
      <c r="C379"/>
      <c r="D379"/>
      <c r="E379"/>
      <c r="F379"/>
      <c r="G379"/>
      <c r="H379"/>
      <c r="I379"/>
      <c r="J379"/>
      <c r="K379"/>
    </row>
    <row r="380" spans="1:11" ht="12.75">
      <c r="A380"/>
      <c r="B380"/>
      <c r="C380"/>
      <c r="D380"/>
      <c r="E380"/>
      <c r="F380"/>
      <c r="G380"/>
      <c r="H380"/>
      <c r="I380"/>
      <c r="J380"/>
      <c r="K380"/>
    </row>
    <row r="381" spans="1:11" ht="12.75">
      <c r="A381"/>
      <c r="B381"/>
      <c r="C381"/>
      <c r="D381"/>
      <c r="E381"/>
      <c r="F381"/>
      <c r="G381"/>
      <c r="H381"/>
      <c r="I381"/>
      <c r="J381"/>
      <c r="K381"/>
    </row>
    <row r="382" spans="1:11" ht="12.75">
      <c r="A382"/>
      <c r="B382"/>
      <c r="C382"/>
      <c r="D382"/>
      <c r="E382"/>
      <c r="F382"/>
      <c r="G382"/>
      <c r="H382"/>
      <c r="I382"/>
      <c r="J382"/>
      <c r="K382"/>
    </row>
    <row r="383" spans="1:11" ht="12.75">
      <c r="A383"/>
      <c r="B383"/>
      <c r="C383"/>
      <c r="D383"/>
      <c r="E383"/>
      <c r="F383"/>
      <c r="G383"/>
      <c r="H383"/>
      <c r="I383"/>
      <c r="J383"/>
      <c r="K383"/>
    </row>
    <row r="384" spans="1:11" ht="12.75">
      <c r="A384"/>
      <c r="B384"/>
      <c r="C384"/>
      <c r="D384"/>
      <c r="E384"/>
      <c r="F384"/>
      <c r="G384"/>
      <c r="H384"/>
      <c r="I384"/>
      <c r="J384"/>
      <c r="K384"/>
    </row>
    <row r="385" spans="1:11" ht="12.75">
      <c r="A385"/>
      <c r="B385"/>
      <c r="C385"/>
      <c r="D385"/>
      <c r="E385"/>
      <c r="F385"/>
      <c r="G385"/>
      <c r="H385"/>
      <c r="I385"/>
      <c r="J385"/>
      <c r="K385"/>
    </row>
    <row r="386" spans="1:11" ht="12.75">
      <c r="A386"/>
      <c r="B386"/>
      <c r="C386"/>
      <c r="D386"/>
      <c r="E386"/>
      <c r="F386"/>
      <c r="G386"/>
      <c r="H386"/>
      <c r="I386"/>
      <c r="J386"/>
      <c r="K386"/>
    </row>
    <row r="387" spans="1:11" ht="12.75">
      <c r="A387"/>
      <c r="B387"/>
      <c r="C387"/>
      <c r="D387"/>
      <c r="E387"/>
      <c r="F387"/>
      <c r="G387"/>
      <c r="H387"/>
      <c r="I387"/>
      <c r="J387"/>
      <c r="K387"/>
    </row>
    <row r="388" spans="1:11" ht="12.75">
      <c r="A388"/>
      <c r="B388"/>
      <c r="C388"/>
      <c r="D388"/>
      <c r="E388"/>
      <c r="F388"/>
      <c r="G388"/>
      <c r="H388"/>
      <c r="I388"/>
      <c r="J388"/>
      <c r="K388"/>
    </row>
    <row r="389" spans="1:11" ht="12.75">
      <c r="A389"/>
      <c r="B389"/>
      <c r="C389"/>
      <c r="D389"/>
      <c r="E389"/>
      <c r="F389"/>
      <c r="G389"/>
      <c r="H389"/>
      <c r="I389"/>
      <c r="J389"/>
      <c r="K389"/>
    </row>
    <row r="390" spans="1:11" ht="12.75">
      <c r="A390"/>
      <c r="B390"/>
      <c r="C390"/>
      <c r="D390"/>
      <c r="E390"/>
      <c r="F390"/>
      <c r="G390"/>
      <c r="H390"/>
      <c r="I390"/>
      <c r="J390"/>
      <c r="K390"/>
    </row>
    <row r="391" spans="1:11" ht="12.75">
      <c r="A391"/>
      <c r="B391"/>
      <c r="C391"/>
      <c r="D391"/>
      <c r="E391"/>
      <c r="F391"/>
      <c r="G391"/>
      <c r="H391"/>
      <c r="I391"/>
      <c r="J391"/>
      <c r="K391"/>
    </row>
    <row r="392" spans="1:11" ht="12.75">
      <c r="A392"/>
      <c r="B392"/>
      <c r="C392"/>
      <c r="D392"/>
      <c r="E392"/>
      <c r="F392"/>
      <c r="G392"/>
      <c r="H392"/>
      <c r="I392"/>
      <c r="J392"/>
      <c r="K392"/>
    </row>
    <row r="393" spans="1:11" ht="12.75">
      <c r="A393"/>
      <c r="B393"/>
      <c r="C393"/>
      <c r="D393"/>
      <c r="E393"/>
      <c r="F393"/>
      <c r="G393"/>
      <c r="H393"/>
      <c r="I393"/>
      <c r="J393"/>
      <c r="K393"/>
    </row>
    <row r="394" spans="1:11" ht="12.75">
      <c r="A394"/>
      <c r="B394"/>
      <c r="C394"/>
      <c r="D394"/>
      <c r="E394"/>
      <c r="F394"/>
      <c r="G394"/>
      <c r="H394"/>
      <c r="I394"/>
      <c r="J394"/>
      <c r="K394"/>
    </row>
    <row r="395" spans="1:11" ht="12.75">
      <c r="A395"/>
      <c r="B395"/>
      <c r="C395"/>
      <c r="D395"/>
      <c r="E395"/>
      <c r="F395"/>
      <c r="G395"/>
      <c r="H395"/>
      <c r="I395"/>
      <c r="J395"/>
      <c r="K395"/>
    </row>
    <row r="396" spans="1:11" ht="12.75">
      <c r="A396"/>
      <c r="B396"/>
      <c r="C396"/>
      <c r="D396"/>
      <c r="E396"/>
      <c r="F396"/>
      <c r="G396"/>
      <c r="H396"/>
      <c r="I396"/>
      <c r="J396"/>
      <c r="K396"/>
    </row>
    <row r="397" spans="1:11" ht="12.75">
      <c r="A397"/>
      <c r="B397"/>
      <c r="C397"/>
      <c r="D397"/>
      <c r="E397"/>
      <c r="F397"/>
      <c r="G397"/>
      <c r="H397"/>
      <c r="I397"/>
      <c r="J397"/>
      <c r="K397"/>
    </row>
    <row r="398" spans="1:11" ht="12.75">
      <c r="A398"/>
      <c r="B398"/>
      <c r="C398"/>
      <c r="D398"/>
      <c r="E398"/>
      <c r="F398"/>
      <c r="G398"/>
      <c r="H398"/>
      <c r="I398"/>
      <c r="J398"/>
      <c r="K398"/>
    </row>
    <row r="399" spans="1:11" ht="12.75">
      <c r="A399"/>
      <c r="B399"/>
      <c r="C399"/>
      <c r="D399"/>
      <c r="E399"/>
      <c r="F399"/>
      <c r="G399"/>
      <c r="H399"/>
      <c r="I399"/>
      <c r="J399"/>
      <c r="K399"/>
    </row>
    <row r="400" spans="1:11" ht="12.75">
      <c r="A400"/>
      <c r="B400"/>
      <c r="C400"/>
      <c r="D400"/>
      <c r="E400"/>
      <c r="F400"/>
      <c r="G400"/>
      <c r="H400"/>
      <c r="I400"/>
      <c r="J400"/>
      <c r="K400"/>
    </row>
    <row r="401" spans="1:11" ht="12.75">
      <c r="A401"/>
      <c r="B401"/>
      <c r="C401"/>
      <c r="D401"/>
      <c r="E401"/>
      <c r="F401"/>
      <c r="G401"/>
      <c r="H401"/>
      <c r="I401"/>
      <c r="J401"/>
      <c r="K401"/>
    </row>
    <row r="402" spans="1:11" ht="12.75">
      <c r="A402"/>
      <c r="B402"/>
      <c r="C402"/>
      <c r="D402"/>
      <c r="E402"/>
      <c r="F402"/>
      <c r="G402"/>
      <c r="H402"/>
      <c r="I402"/>
      <c r="J402"/>
      <c r="K402"/>
    </row>
    <row r="403" spans="1:11" ht="12.75">
      <c r="A403"/>
      <c r="B403"/>
      <c r="C403"/>
      <c r="D403"/>
      <c r="E403"/>
      <c r="F403"/>
      <c r="G403"/>
      <c r="H403"/>
      <c r="I403"/>
      <c r="J403"/>
      <c r="K403"/>
    </row>
    <row r="404" spans="1:11" ht="12.75">
      <c r="A404"/>
      <c r="B404"/>
      <c r="C404"/>
      <c r="D404"/>
      <c r="E404"/>
      <c r="F404"/>
      <c r="G404"/>
      <c r="H404"/>
      <c r="I404"/>
      <c r="J404"/>
      <c r="K404"/>
    </row>
    <row r="405" spans="1:11" ht="12.75">
      <c r="A405"/>
      <c r="B405"/>
      <c r="C405"/>
      <c r="D405"/>
      <c r="E405"/>
      <c r="F405"/>
      <c r="G405"/>
      <c r="H405"/>
      <c r="I405"/>
      <c r="J405"/>
      <c r="K405"/>
    </row>
    <row r="406" spans="1:11" ht="12.75">
      <c r="A406"/>
      <c r="B406"/>
      <c r="C406"/>
      <c r="D406"/>
      <c r="E406"/>
      <c r="F406"/>
      <c r="G406"/>
      <c r="H406"/>
      <c r="I406"/>
      <c r="J406"/>
      <c r="K406"/>
    </row>
    <row r="407" spans="1:11" ht="12.75">
      <c r="A407"/>
      <c r="B407"/>
      <c r="C407"/>
      <c r="D407"/>
      <c r="E407"/>
      <c r="F407"/>
      <c r="G407"/>
      <c r="H407"/>
      <c r="I407"/>
      <c r="J407"/>
      <c r="K407"/>
    </row>
    <row r="408" spans="1:11" ht="12.75">
      <c r="A408"/>
      <c r="B408"/>
      <c r="C408"/>
      <c r="D408"/>
      <c r="E408"/>
      <c r="F408"/>
      <c r="G408"/>
      <c r="H408"/>
      <c r="I408"/>
      <c r="J408"/>
      <c r="K408"/>
    </row>
    <row r="409" spans="1:11" ht="12.75">
      <c r="A409"/>
      <c r="B409"/>
      <c r="C409"/>
      <c r="D409"/>
      <c r="E409"/>
      <c r="F409"/>
      <c r="G409"/>
      <c r="H409"/>
      <c r="I409"/>
      <c r="J409"/>
      <c r="K409"/>
    </row>
    <row r="410" spans="1:11" ht="12.75">
      <c r="A410"/>
      <c r="B410"/>
      <c r="C410"/>
      <c r="D410"/>
      <c r="E410"/>
      <c r="F410"/>
      <c r="G410"/>
      <c r="H410"/>
      <c r="I410"/>
      <c r="J410"/>
      <c r="K410"/>
    </row>
    <row r="411" spans="1:11" ht="12.75">
      <c r="A411"/>
      <c r="B411"/>
      <c r="C411"/>
      <c r="D411"/>
      <c r="E411"/>
      <c r="F411"/>
      <c r="G411"/>
      <c r="H411"/>
      <c r="I411"/>
      <c r="J411"/>
      <c r="K411"/>
    </row>
    <row r="412" spans="1:11" ht="12.75">
      <c r="A412"/>
      <c r="B412"/>
      <c r="C412"/>
      <c r="D412"/>
      <c r="E412"/>
      <c r="F412"/>
      <c r="G412"/>
      <c r="H412"/>
      <c r="I412"/>
      <c r="J412"/>
      <c r="K412"/>
    </row>
    <row r="413" spans="1:11" ht="12.75">
      <c r="A413"/>
      <c r="B413"/>
      <c r="C413"/>
      <c r="D413"/>
      <c r="E413"/>
      <c r="F413"/>
      <c r="G413"/>
      <c r="H413"/>
      <c r="I413"/>
      <c r="J413"/>
      <c r="K413"/>
    </row>
    <row r="414" spans="1:11" ht="12.75">
      <c r="A414"/>
      <c r="B414"/>
      <c r="C414"/>
      <c r="D414"/>
      <c r="E414"/>
      <c r="F414"/>
      <c r="G414"/>
      <c r="H414"/>
      <c r="I414"/>
      <c r="J414"/>
      <c r="K414"/>
    </row>
    <row r="415" spans="1:11" ht="12.75">
      <c r="A415"/>
      <c r="B415"/>
      <c r="C415"/>
      <c r="D415"/>
      <c r="E415"/>
      <c r="F415"/>
      <c r="G415"/>
      <c r="H415"/>
      <c r="I415"/>
      <c r="J415"/>
      <c r="K415"/>
    </row>
    <row r="416" spans="1:11" ht="12.75">
      <c r="A416"/>
      <c r="B416"/>
      <c r="C416"/>
      <c r="D416"/>
      <c r="E416"/>
      <c r="F416"/>
      <c r="G416"/>
      <c r="H416"/>
      <c r="I416"/>
      <c r="J416"/>
      <c r="K416"/>
    </row>
    <row r="417" spans="1:11" ht="12.75">
      <c r="A417"/>
      <c r="B417"/>
      <c r="C417"/>
      <c r="D417"/>
      <c r="E417"/>
      <c r="F417"/>
      <c r="G417"/>
      <c r="H417"/>
      <c r="I417"/>
      <c r="J417"/>
      <c r="K417"/>
    </row>
    <row r="418" spans="1:11" ht="12.75">
      <c r="A418"/>
      <c r="B418"/>
      <c r="C418"/>
      <c r="D418"/>
      <c r="E418"/>
      <c r="F418"/>
      <c r="G418"/>
      <c r="H418"/>
      <c r="I418"/>
      <c r="J418"/>
      <c r="K418"/>
    </row>
    <row r="419" spans="1:11" ht="12.75">
      <c r="A419"/>
      <c r="B419"/>
      <c r="C419"/>
      <c r="D419"/>
      <c r="E419"/>
      <c r="F419"/>
      <c r="G419"/>
      <c r="H419"/>
      <c r="I419"/>
      <c r="J419"/>
      <c r="K419"/>
    </row>
    <row r="420" spans="1:11" ht="12.75">
      <c r="A420"/>
      <c r="B420"/>
      <c r="C420"/>
      <c r="D420"/>
      <c r="E420"/>
      <c r="F420"/>
      <c r="G420"/>
      <c r="H420"/>
      <c r="I420"/>
      <c r="J420"/>
      <c r="K420"/>
    </row>
    <row r="421" spans="1:11" ht="12.75">
      <c r="A421"/>
      <c r="B421"/>
      <c r="C421"/>
      <c r="D421"/>
      <c r="E421"/>
      <c r="F421"/>
      <c r="G421"/>
      <c r="H421"/>
      <c r="I421"/>
      <c r="J421"/>
      <c r="K421"/>
    </row>
    <row r="422" spans="1:11" ht="12.75">
      <c r="A422"/>
      <c r="B422"/>
      <c r="C422"/>
      <c r="D422"/>
      <c r="E422"/>
      <c r="F422"/>
      <c r="G422"/>
      <c r="H422"/>
      <c r="I422"/>
      <c r="J422"/>
      <c r="K422"/>
    </row>
    <row r="423" spans="1:11" ht="12.75">
      <c r="A423"/>
      <c r="B423"/>
      <c r="C423"/>
      <c r="D423"/>
      <c r="E423"/>
      <c r="F423"/>
      <c r="G423"/>
      <c r="H423"/>
      <c r="I423"/>
      <c r="J423"/>
      <c r="K423"/>
    </row>
    <row r="424" spans="1:11" ht="12.75">
      <c r="A424"/>
      <c r="B424"/>
      <c r="C424"/>
      <c r="D424"/>
      <c r="E424"/>
      <c r="F424"/>
      <c r="G424"/>
      <c r="H424"/>
      <c r="I424"/>
      <c r="J424"/>
      <c r="K424"/>
    </row>
    <row r="425" spans="1:11" ht="12.75">
      <c r="A425"/>
      <c r="B425"/>
      <c r="C425"/>
      <c r="D425"/>
      <c r="E425"/>
      <c r="F425"/>
      <c r="G425"/>
      <c r="H425"/>
      <c r="I425"/>
      <c r="J425"/>
      <c r="K425"/>
    </row>
    <row r="426" spans="1:11" ht="12.75">
      <c r="A426"/>
      <c r="B426"/>
      <c r="C426"/>
      <c r="D426"/>
      <c r="E426"/>
      <c r="F426"/>
      <c r="G426"/>
      <c r="H426"/>
      <c r="I426"/>
      <c r="J426"/>
      <c r="K426"/>
    </row>
    <row r="427" spans="1:11" ht="12.75">
      <c r="A427"/>
      <c r="B427"/>
      <c r="C427"/>
      <c r="D427"/>
      <c r="E427"/>
      <c r="F427"/>
      <c r="G427"/>
      <c r="H427"/>
      <c r="I427"/>
      <c r="J427"/>
      <c r="K427"/>
    </row>
    <row r="428" spans="1:11" ht="12.75">
      <c r="A428"/>
      <c r="B428"/>
      <c r="C428"/>
      <c r="D428"/>
      <c r="E428"/>
      <c r="F428"/>
      <c r="G428"/>
      <c r="H428"/>
      <c r="I428"/>
      <c r="J428"/>
      <c r="K428"/>
    </row>
    <row r="429" spans="1:11" ht="12.75">
      <c r="A429"/>
      <c r="B429"/>
      <c r="C429"/>
      <c r="D429"/>
      <c r="E429"/>
      <c r="F429"/>
      <c r="G429"/>
      <c r="H429"/>
      <c r="I429"/>
      <c r="J429"/>
      <c r="K429"/>
    </row>
    <row r="430" spans="1:11" ht="12.75">
      <c r="A430"/>
      <c r="B430"/>
      <c r="C430"/>
      <c r="D430"/>
      <c r="E430"/>
      <c r="F430"/>
      <c r="G430"/>
      <c r="H430"/>
      <c r="I430"/>
      <c r="J430"/>
      <c r="K430"/>
    </row>
    <row r="431" spans="1:11" ht="12.75">
      <c r="A431"/>
      <c r="B431"/>
      <c r="C431"/>
      <c r="D431"/>
      <c r="E431"/>
      <c r="F431"/>
      <c r="G431"/>
      <c r="H431"/>
      <c r="I431"/>
      <c r="J431"/>
      <c r="K431"/>
    </row>
    <row r="432" spans="1:11" ht="12.75">
      <c r="A432"/>
      <c r="B432"/>
      <c r="C432"/>
      <c r="D432"/>
      <c r="E432"/>
      <c r="F432"/>
      <c r="G432"/>
      <c r="H432"/>
      <c r="I432"/>
      <c r="J432"/>
      <c r="K432"/>
    </row>
    <row r="433" spans="1:11" ht="12.75">
      <c r="A433"/>
      <c r="B433"/>
      <c r="C433"/>
      <c r="D433"/>
      <c r="E433"/>
      <c r="F433"/>
      <c r="G433"/>
      <c r="H433"/>
      <c r="I433"/>
      <c r="J433"/>
      <c r="K433"/>
    </row>
    <row r="434" spans="1:11" ht="12.75">
      <c r="A434"/>
      <c r="B434"/>
      <c r="C434"/>
      <c r="D434"/>
      <c r="E434"/>
      <c r="F434"/>
      <c r="G434"/>
      <c r="H434"/>
      <c r="I434"/>
      <c r="J434"/>
      <c r="K434"/>
    </row>
    <row r="435" spans="1:11" ht="12.75">
      <c r="A435"/>
      <c r="B435"/>
      <c r="C435"/>
      <c r="D435"/>
      <c r="E435"/>
      <c r="F435"/>
      <c r="G435"/>
      <c r="H435"/>
      <c r="I435"/>
      <c r="J435"/>
      <c r="K435"/>
    </row>
    <row r="436" spans="1:11" ht="12.75">
      <c r="A436"/>
      <c r="B436"/>
      <c r="C436"/>
      <c r="D436"/>
      <c r="E436"/>
      <c r="F436"/>
      <c r="G436"/>
      <c r="H436"/>
      <c r="I436"/>
      <c r="J436"/>
      <c r="K436"/>
    </row>
    <row r="437" spans="1:11" ht="12.75">
      <c r="A437"/>
      <c r="B437"/>
      <c r="C437"/>
      <c r="D437"/>
      <c r="E437"/>
      <c r="F437"/>
      <c r="G437"/>
      <c r="H437"/>
      <c r="I437"/>
      <c r="J437"/>
      <c r="K437"/>
    </row>
    <row r="438" spans="1:11" ht="12.75">
      <c r="A438"/>
      <c r="B438"/>
      <c r="C438"/>
      <c r="D438"/>
      <c r="E438"/>
      <c r="F438"/>
      <c r="G438"/>
      <c r="H438"/>
      <c r="I438"/>
      <c r="J438"/>
      <c r="K438"/>
    </row>
    <row r="439" spans="1:11" ht="12.75">
      <c r="A439"/>
      <c r="B439"/>
      <c r="C439"/>
      <c r="D439"/>
      <c r="E439"/>
      <c r="F439"/>
      <c r="G439"/>
      <c r="H439"/>
      <c r="I439"/>
      <c r="J439"/>
      <c r="K439"/>
    </row>
    <row r="440" spans="1:11" ht="12.75">
      <c r="A440"/>
      <c r="B440"/>
      <c r="C440"/>
      <c r="D440"/>
      <c r="E440"/>
      <c r="F440"/>
      <c r="G440"/>
      <c r="H440"/>
      <c r="I440"/>
      <c r="J440"/>
      <c r="K440"/>
    </row>
    <row r="441" spans="1:11" ht="12.75">
      <c r="A441"/>
      <c r="B441"/>
      <c r="C441"/>
      <c r="D441"/>
      <c r="E441"/>
      <c r="F441"/>
      <c r="G441"/>
      <c r="H441"/>
      <c r="I441"/>
      <c r="J441"/>
      <c r="K441"/>
    </row>
    <row r="442" spans="1:11" ht="12.75">
      <c r="A442"/>
      <c r="B442"/>
      <c r="C442"/>
      <c r="D442"/>
      <c r="E442"/>
      <c r="F442"/>
      <c r="G442"/>
      <c r="H442"/>
      <c r="I442"/>
      <c r="J442"/>
      <c r="K442"/>
    </row>
    <row r="443" spans="1:11" ht="12.75">
      <c r="A443"/>
      <c r="B443"/>
      <c r="C443"/>
      <c r="D443"/>
      <c r="E443"/>
      <c r="F443"/>
      <c r="G443"/>
      <c r="H443"/>
      <c r="I443"/>
      <c r="J443"/>
      <c r="K443"/>
    </row>
    <row r="444" spans="1:11" ht="12.75">
      <c r="A444"/>
      <c r="B444"/>
      <c r="C444"/>
      <c r="D444"/>
      <c r="E444"/>
      <c r="F444"/>
      <c r="G444"/>
      <c r="H444"/>
      <c r="I444"/>
      <c r="J444"/>
      <c r="K444"/>
    </row>
    <row r="445" spans="1:11" ht="12.75">
      <c r="A445"/>
      <c r="B445"/>
      <c r="C445"/>
      <c r="D445"/>
      <c r="E445"/>
      <c r="F445"/>
      <c r="G445"/>
      <c r="H445"/>
      <c r="I445"/>
      <c r="J445"/>
      <c r="K445"/>
    </row>
    <row r="446" spans="1:11" ht="12.75">
      <c r="A446"/>
      <c r="B446"/>
      <c r="C446"/>
      <c r="D446"/>
      <c r="E446"/>
      <c r="F446"/>
      <c r="G446"/>
      <c r="H446"/>
      <c r="I446"/>
      <c r="J446"/>
      <c r="K446"/>
    </row>
    <row r="447" spans="1:11" ht="12.75">
      <c r="A447"/>
      <c r="B447"/>
      <c r="C447"/>
      <c r="D447"/>
      <c r="E447"/>
      <c r="F447"/>
      <c r="G447"/>
      <c r="H447"/>
      <c r="I447"/>
      <c r="J447"/>
      <c r="K447"/>
    </row>
    <row r="448" spans="1:11" ht="12.75">
      <c r="A448"/>
      <c r="B448"/>
      <c r="C448"/>
      <c r="D448"/>
      <c r="E448"/>
      <c r="F448"/>
      <c r="G448"/>
      <c r="H448"/>
      <c r="I448"/>
      <c r="J448"/>
      <c r="K448"/>
    </row>
    <row r="449" spans="1:11" ht="12.75">
      <c r="A449"/>
      <c r="B449"/>
      <c r="C449"/>
      <c r="D449"/>
      <c r="E449"/>
      <c r="F449"/>
      <c r="G449"/>
      <c r="H449"/>
      <c r="I449"/>
      <c r="J449"/>
      <c r="K449"/>
    </row>
    <row r="450" spans="1:11" ht="12.75">
      <c r="A450"/>
      <c r="B450"/>
      <c r="C450"/>
      <c r="D450"/>
      <c r="E450"/>
      <c r="F450"/>
      <c r="G450"/>
      <c r="H450"/>
      <c r="I450"/>
      <c r="J450"/>
      <c r="K450"/>
    </row>
    <row r="451" spans="1:11" ht="12.75">
      <c r="A451"/>
      <c r="B451"/>
      <c r="C451"/>
      <c r="D451"/>
      <c r="E451"/>
      <c r="F451"/>
      <c r="G451"/>
      <c r="H451"/>
      <c r="I451"/>
      <c r="J451"/>
      <c r="K451"/>
    </row>
    <row r="452" spans="1:11" ht="12.75">
      <c r="A452"/>
      <c r="B452"/>
      <c r="C452"/>
      <c r="D452"/>
      <c r="E452"/>
      <c r="F452"/>
      <c r="G452"/>
      <c r="H452"/>
      <c r="I452"/>
      <c r="J452"/>
      <c r="K452"/>
    </row>
    <row r="453" spans="1:11" ht="12.75">
      <c r="A453"/>
      <c r="B453"/>
      <c r="C453"/>
      <c r="D453"/>
      <c r="E453"/>
      <c r="F453"/>
      <c r="G453"/>
      <c r="H453"/>
      <c r="I453"/>
      <c r="J453"/>
      <c r="K453"/>
    </row>
    <row r="454" spans="1:11" ht="12.75">
      <c r="A454"/>
      <c r="B454"/>
      <c r="C454"/>
      <c r="D454"/>
      <c r="E454"/>
      <c r="F454"/>
      <c r="G454"/>
      <c r="H454"/>
      <c r="I454"/>
      <c r="J454"/>
      <c r="K454"/>
    </row>
    <row r="455" spans="1:11" ht="12.75">
      <c r="A455"/>
      <c r="B455"/>
      <c r="C455"/>
      <c r="D455"/>
      <c r="E455"/>
      <c r="F455"/>
      <c r="G455"/>
      <c r="H455"/>
      <c r="I455"/>
      <c r="J455"/>
      <c r="K455"/>
    </row>
    <row r="456" spans="1:11" ht="12.75">
      <c r="A456"/>
      <c r="B456"/>
      <c r="C456"/>
      <c r="D456"/>
      <c r="E456"/>
      <c r="F456"/>
      <c r="G456"/>
      <c r="H456"/>
      <c r="I456"/>
      <c r="J456"/>
      <c r="K456"/>
    </row>
    <row r="457" spans="1:11" ht="12.75">
      <c r="A457"/>
      <c r="B457"/>
      <c r="C457"/>
      <c r="D457"/>
      <c r="E457"/>
      <c r="F457"/>
      <c r="G457"/>
      <c r="H457"/>
      <c r="I457"/>
      <c r="J457"/>
      <c r="K457"/>
    </row>
    <row r="458" spans="1:11" ht="12.75">
      <c r="A458"/>
      <c r="B458"/>
      <c r="C458"/>
      <c r="D458"/>
      <c r="E458"/>
      <c r="F458"/>
      <c r="G458"/>
      <c r="H458"/>
      <c r="I458"/>
      <c r="J458"/>
      <c r="K458"/>
    </row>
    <row r="459" spans="1:11" ht="12.75">
      <c r="A459"/>
      <c r="B459"/>
      <c r="C459"/>
      <c r="D459"/>
      <c r="E459"/>
      <c r="F459"/>
      <c r="G459"/>
      <c r="H459"/>
      <c r="I459"/>
      <c r="J459"/>
      <c r="K459"/>
    </row>
    <row r="460" spans="1:11" ht="12.75">
      <c r="A460"/>
      <c r="B460"/>
      <c r="C460"/>
      <c r="D460"/>
      <c r="E460"/>
      <c r="F460"/>
      <c r="G460"/>
      <c r="H460"/>
      <c r="I460"/>
      <c r="J460"/>
      <c r="K460"/>
    </row>
    <row r="461" spans="1:11" ht="12.75">
      <c r="A461"/>
      <c r="B461"/>
      <c r="C461"/>
      <c r="D461"/>
      <c r="E461"/>
      <c r="F461"/>
      <c r="G461"/>
      <c r="H461"/>
      <c r="I461"/>
      <c r="J461"/>
      <c r="K461"/>
    </row>
    <row r="462" spans="1:11" ht="12.75">
      <c r="A462"/>
      <c r="B462"/>
      <c r="C462"/>
      <c r="D462"/>
      <c r="E462"/>
      <c r="F462"/>
      <c r="G462"/>
      <c r="H462"/>
      <c r="I462"/>
      <c r="J462"/>
      <c r="K462"/>
    </row>
    <row r="463" spans="1:11" ht="12.75">
      <c r="A463"/>
      <c r="B463"/>
      <c r="C463"/>
      <c r="D463"/>
      <c r="E463"/>
      <c r="F463"/>
      <c r="G463"/>
      <c r="H463"/>
      <c r="I463"/>
      <c r="J463"/>
      <c r="K463"/>
    </row>
    <row r="464" spans="1:11" ht="12.75">
      <c r="A464"/>
      <c r="B464"/>
      <c r="C464"/>
      <c r="D464"/>
      <c r="E464"/>
      <c r="F464"/>
      <c r="G464"/>
      <c r="H464"/>
      <c r="I464"/>
      <c r="J464"/>
      <c r="K464"/>
    </row>
    <row r="465" spans="1:11" ht="12.75">
      <c r="A465"/>
      <c r="B465"/>
      <c r="C465"/>
      <c r="D465"/>
      <c r="E465"/>
      <c r="F465"/>
      <c r="G465"/>
      <c r="H465"/>
      <c r="I465"/>
      <c r="J465"/>
      <c r="K465"/>
    </row>
    <row r="466" spans="1:11" ht="12.75">
      <c r="A466"/>
      <c r="B466"/>
      <c r="C466"/>
      <c r="D466"/>
      <c r="E466"/>
      <c r="F466"/>
      <c r="G466"/>
      <c r="H466"/>
      <c r="I466"/>
      <c r="J466"/>
      <c r="K466"/>
    </row>
    <row r="467" spans="1:11" ht="12.75">
      <c r="A467"/>
      <c r="B467"/>
      <c r="C467"/>
      <c r="D467"/>
      <c r="E467"/>
      <c r="F467"/>
      <c r="G467"/>
      <c r="H467"/>
      <c r="I467"/>
      <c r="J467"/>
      <c r="K467"/>
    </row>
    <row r="468" spans="1:11" ht="12.75">
      <c r="A468"/>
      <c r="B468"/>
      <c r="C468"/>
      <c r="D468"/>
      <c r="E468"/>
      <c r="F468"/>
      <c r="G468"/>
      <c r="H468"/>
      <c r="I468"/>
      <c r="J468"/>
      <c r="K468"/>
    </row>
    <row r="469" spans="1:11" ht="12.75">
      <c r="A469"/>
      <c r="B469"/>
      <c r="C469"/>
      <c r="D469"/>
      <c r="E469"/>
      <c r="F469"/>
      <c r="G469"/>
      <c r="H469"/>
      <c r="I469"/>
      <c r="J469"/>
      <c r="K469"/>
    </row>
    <row r="470" spans="1:11" ht="12.75">
      <c r="A470"/>
      <c r="B470"/>
      <c r="C470"/>
      <c r="D470"/>
      <c r="E470"/>
      <c r="F470"/>
      <c r="G470"/>
      <c r="H470"/>
      <c r="I470"/>
      <c r="J470"/>
      <c r="K470"/>
    </row>
    <row r="471" spans="1:11" ht="12.75">
      <c r="A471"/>
      <c r="B471"/>
      <c r="C471"/>
      <c r="D471"/>
      <c r="E471"/>
      <c r="F471"/>
      <c r="G471"/>
      <c r="H471"/>
      <c r="I471"/>
      <c r="J471"/>
      <c r="K471"/>
    </row>
    <row r="472" spans="1:11" ht="12.75">
      <c r="A472"/>
      <c r="B472"/>
      <c r="C472"/>
      <c r="D472"/>
      <c r="E472"/>
      <c r="F472"/>
      <c r="G472"/>
      <c r="H472"/>
      <c r="I472"/>
      <c r="J472"/>
      <c r="K472"/>
    </row>
    <row r="473" spans="1:11" ht="12.75">
      <c r="A473"/>
      <c r="B473"/>
      <c r="C473"/>
      <c r="D473"/>
      <c r="E473"/>
      <c r="F473"/>
      <c r="G473"/>
      <c r="H473"/>
      <c r="I473"/>
      <c r="J473"/>
      <c r="K473"/>
    </row>
    <row r="474" spans="1:11" ht="12.75">
      <c r="A474"/>
      <c r="B474"/>
      <c r="C474"/>
      <c r="D474"/>
      <c r="E474"/>
      <c r="F474"/>
      <c r="G474"/>
      <c r="H474"/>
      <c r="I474"/>
      <c r="J474"/>
      <c r="K474"/>
    </row>
    <row r="475" spans="1:11" ht="12.75">
      <c r="A475"/>
      <c r="B475"/>
      <c r="C475"/>
      <c r="D475"/>
      <c r="E475"/>
      <c r="F475"/>
      <c r="G475"/>
      <c r="H475"/>
      <c r="I475"/>
      <c r="J475"/>
      <c r="K475"/>
    </row>
    <row r="476" spans="1:11" ht="12.75">
      <c r="A476"/>
      <c r="B476"/>
      <c r="C476"/>
      <c r="D476"/>
      <c r="E476"/>
      <c r="F476"/>
      <c r="G476"/>
      <c r="H476"/>
      <c r="I476"/>
      <c r="J476"/>
      <c r="K476"/>
    </row>
    <row r="477" spans="1:11" ht="12.75">
      <c r="A477"/>
      <c r="B477"/>
      <c r="C477"/>
      <c r="D477"/>
      <c r="E477"/>
      <c r="F477"/>
      <c r="G477"/>
      <c r="H477"/>
      <c r="I477"/>
      <c r="J477"/>
      <c r="K477"/>
    </row>
    <row r="478" spans="1:11" ht="12.75">
      <c r="A478"/>
      <c r="B478"/>
      <c r="C478"/>
      <c r="D478"/>
      <c r="E478"/>
      <c r="F478"/>
      <c r="G478"/>
      <c r="H478"/>
      <c r="I478"/>
      <c r="J478"/>
      <c r="K478"/>
    </row>
    <row r="479" spans="1:11" ht="12.75">
      <c r="A479"/>
      <c r="B479"/>
      <c r="C479"/>
      <c r="D479"/>
      <c r="E479"/>
      <c r="F479"/>
      <c r="G479"/>
      <c r="H479"/>
      <c r="I479"/>
      <c r="J479"/>
      <c r="K479"/>
    </row>
    <row r="480" spans="1:11" ht="12.75">
      <c r="A480"/>
      <c r="B480"/>
      <c r="C480"/>
      <c r="D480"/>
      <c r="E480"/>
      <c r="F480"/>
      <c r="G480"/>
      <c r="H480"/>
      <c r="I480"/>
      <c r="J480"/>
      <c r="K480"/>
    </row>
    <row r="481" spans="1:11" ht="12.75">
      <c r="A481"/>
      <c r="B481"/>
      <c r="C481"/>
      <c r="D481"/>
      <c r="E481"/>
      <c r="F481"/>
      <c r="G481"/>
      <c r="H481"/>
      <c r="I481"/>
      <c r="J481"/>
      <c r="K481"/>
    </row>
    <row r="482" spans="1:11" ht="12.75">
      <c r="A482"/>
      <c r="B482"/>
      <c r="C482"/>
      <c r="D482"/>
      <c r="E482"/>
      <c r="F482"/>
      <c r="G482"/>
      <c r="H482"/>
      <c r="I482"/>
      <c r="J482"/>
      <c r="K482"/>
    </row>
    <row r="483" spans="1:11" ht="12.75">
      <c r="A483"/>
      <c r="B483"/>
      <c r="C483"/>
      <c r="D483"/>
      <c r="E483"/>
      <c r="F483"/>
      <c r="G483"/>
      <c r="H483"/>
      <c r="I483"/>
      <c r="J483"/>
      <c r="K483"/>
    </row>
    <row r="484" spans="1:11" ht="12.75">
      <c r="A484"/>
      <c r="B484"/>
      <c r="C484"/>
      <c r="D484"/>
      <c r="E484"/>
      <c r="F484"/>
      <c r="G484"/>
      <c r="H484"/>
      <c r="I484"/>
      <c r="J484"/>
      <c r="K484"/>
    </row>
    <row r="485" spans="1:11" ht="12.75">
      <c r="A485"/>
      <c r="B485"/>
      <c r="C485"/>
      <c r="D485"/>
      <c r="E485"/>
      <c r="F485"/>
      <c r="G485"/>
      <c r="H485"/>
      <c r="I485"/>
      <c r="J485"/>
      <c r="K485"/>
    </row>
    <row r="486" spans="1:11" ht="12.75">
      <c r="A486"/>
      <c r="B486"/>
      <c r="C486"/>
      <c r="D486"/>
      <c r="E486"/>
      <c r="F486"/>
      <c r="G486"/>
      <c r="H486"/>
      <c r="I486"/>
      <c r="J486"/>
      <c r="K486"/>
    </row>
    <row r="487" spans="1:11" ht="12.75">
      <c r="A487"/>
      <c r="B487"/>
      <c r="C487"/>
      <c r="D487"/>
      <c r="E487"/>
      <c r="F487"/>
      <c r="G487"/>
      <c r="H487"/>
      <c r="I487"/>
      <c r="J487"/>
      <c r="K487"/>
    </row>
    <row r="488" spans="1:11" ht="12.75">
      <c r="A488"/>
      <c r="B488"/>
      <c r="C488"/>
      <c r="D488"/>
      <c r="E488"/>
      <c r="F488"/>
      <c r="G488"/>
      <c r="H488"/>
      <c r="I488"/>
      <c r="J488"/>
      <c r="K488"/>
    </row>
    <row r="489" spans="1:11" ht="12.75">
      <c r="A489"/>
      <c r="B489"/>
      <c r="C489"/>
      <c r="D489"/>
      <c r="E489"/>
      <c r="F489"/>
      <c r="G489"/>
      <c r="H489"/>
      <c r="I489"/>
      <c r="J489"/>
      <c r="K489"/>
    </row>
    <row r="490" spans="1:11" ht="12.75">
      <c r="A490"/>
      <c r="B490"/>
      <c r="C490"/>
      <c r="D490"/>
      <c r="E490"/>
      <c r="F490"/>
      <c r="G490"/>
      <c r="H490"/>
      <c r="I490"/>
      <c r="J490"/>
      <c r="K490"/>
    </row>
    <row r="491" spans="1:11" ht="12.75">
      <c r="A491"/>
      <c r="B491"/>
      <c r="C491"/>
      <c r="D491"/>
      <c r="E491"/>
      <c r="F491"/>
      <c r="G491"/>
      <c r="H491"/>
      <c r="I491"/>
      <c r="J491"/>
      <c r="K491"/>
    </row>
    <row r="492" spans="1:11" ht="12.75">
      <c r="A492"/>
      <c r="B492"/>
      <c r="C492"/>
      <c r="D492"/>
      <c r="E492"/>
      <c r="F492"/>
      <c r="G492"/>
      <c r="H492"/>
      <c r="I492"/>
      <c r="J492"/>
      <c r="K492"/>
    </row>
    <row r="493" spans="1:11" ht="12.75">
      <c r="A493"/>
      <c r="B493"/>
      <c r="C493"/>
      <c r="D493"/>
      <c r="E493"/>
      <c r="F493"/>
      <c r="G493"/>
      <c r="H493"/>
      <c r="I493"/>
      <c r="J493"/>
      <c r="K493"/>
    </row>
    <row r="494" spans="1:11" ht="12.75">
      <c r="A494"/>
      <c r="B494"/>
      <c r="C494"/>
      <c r="D494"/>
      <c r="E494"/>
      <c r="F494"/>
      <c r="G494"/>
      <c r="H494"/>
      <c r="I494"/>
      <c r="J494"/>
      <c r="K494"/>
    </row>
    <row r="495" spans="1:11" ht="12.75">
      <c r="A495"/>
      <c r="B495"/>
      <c r="C495"/>
      <c r="D495"/>
      <c r="E495"/>
      <c r="F495"/>
      <c r="G495"/>
      <c r="H495"/>
      <c r="I495"/>
      <c r="J495"/>
      <c r="K495"/>
    </row>
    <row r="496" spans="1:11" ht="12.75">
      <c r="A496"/>
      <c r="B496"/>
      <c r="C496"/>
      <c r="D496"/>
      <c r="E496"/>
      <c r="F496"/>
      <c r="G496"/>
      <c r="H496"/>
      <c r="I496"/>
      <c r="J496"/>
      <c r="K496"/>
    </row>
    <row r="497" spans="1:11" ht="12.75">
      <c r="A497"/>
      <c r="B497"/>
      <c r="C497"/>
      <c r="D497"/>
      <c r="E497"/>
      <c r="F497"/>
      <c r="G497"/>
      <c r="H497"/>
      <c r="I497"/>
      <c r="J497"/>
      <c r="K497"/>
    </row>
    <row r="498" spans="1:11" ht="12.75">
      <c r="A498"/>
      <c r="B498"/>
      <c r="C498"/>
      <c r="D498"/>
      <c r="E498"/>
      <c r="F498"/>
      <c r="G498"/>
      <c r="H498"/>
      <c r="I498"/>
      <c r="J498"/>
      <c r="K498"/>
    </row>
    <row r="499" spans="1:11" ht="12.75">
      <c r="A499"/>
      <c r="B499"/>
      <c r="C499"/>
      <c r="D499"/>
      <c r="E499"/>
      <c r="F499"/>
      <c r="G499"/>
      <c r="H499"/>
      <c r="I499"/>
      <c r="J499"/>
      <c r="K499"/>
    </row>
    <row r="500" spans="1:11" ht="12.75">
      <c r="A500"/>
      <c r="B500"/>
      <c r="C500"/>
      <c r="D500"/>
      <c r="E500"/>
      <c r="F500"/>
      <c r="G500"/>
      <c r="H500"/>
      <c r="I500"/>
      <c r="J500"/>
      <c r="K500"/>
    </row>
    <row r="501" spans="1:11" ht="12.75">
      <c r="A501"/>
      <c r="B501"/>
      <c r="C501"/>
      <c r="D501"/>
      <c r="E501"/>
      <c r="F501"/>
      <c r="G501"/>
      <c r="H501"/>
      <c r="I501"/>
      <c r="J501"/>
      <c r="K501"/>
    </row>
    <row r="502" spans="1:11" ht="12.75">
      <c r="A502"/>
      <c r="B502"/>
      <c r="C502"/>
      <c r="D502"/>
      <c r="E502"/>
      <c r="F502"/>
      <c r="G502"/>
      <c r="H502"/>
      <c r="I502"/>
      <c r="J502"/>
      <c r="K502"/>
    </row>
    <row r="503" spans="1:11" ht="12.75">
      <c r="A503"/>
      <c r="B503"/>
      <c r="C503"/>
      <c r="D503"/>
      <c r="E503"/>
      <c r="F503"/>
      <c r="G503"/>
      <c r="H503"/>
      <c r="I503"/>
      <c r="J503"/>
      <c r="K503"/>
    </row>
    <row r="504" spans="1:11" ht="12.75">
      <c r="A504"/>
      <c r="B504"/>
      <c r="C504"/>
      <c r="D504"/>
      <c r="E504"/>
      <c r="F504"/>
      <c r="G504"/>
      <c r="H504"/>
      <c r="I504"/>
      <c r="J504"/>
      <c r="K504"/>
    </row>
    <row r="505" spans="1:11" ht="12.75">
      <c r="A505"/>
      <c r="B505"/>
      <c r="C505"/>
      <c r="D505"/>
      <c r="E505"/>
      <c r="F505"/>
      <c r="G505"/>
      <c r="H505"/>
      <c r="I505"/>
      <c r="J505"/>
      <c r="K505"/>
    </row>
    <row r="506" spans="1:11" ht="12.75">
      <c r="A506"/>
      <c r="B506"/>
      <c r="C506"/>
      <c r="D506"/>
      <c r="E506"/>
      <c r="F506"/>
      <c r="G506"/>
      <c r="H506"/>
      <c r="I506"/>
      <c r="J506"/>
      <c r="K506"/>
    </row>
    <row r="507" spans="1:11" ht="12.75">
      <c r="A507"/>
      <c r="B507"/>
      <c r="C507"/>
      <c r="D507"/>
      <c r="E507"/>
      <c r="F507"/>
      <c r="G507"/>
      <c r="H507"/>
      <c r="I507"/>
      <c r="J507"/>
      <c r="K507"/>
    </row>
    <row r="508" spans="1:11" ht="12.75">
      <c r="A508"/>
      <c r="B508"/>
      <c r="C508"/>
      <c r="D508"/>
      <c r="E508"/>
      <c r="F508"/>
      <c r="G508"/>
      <c r="H508"/>
      <c r="I508"/>
      <c r="J508"/>
      <c r="K508"/>
    </row>
    <row r="509" spans="1:11" ht="12.75">
      <c r="A509"/>
      <c r="B509"/>
      <c r="C509"/>
      <c r="D509"/>
      <c r="E509"/>
      <c r="F509"/>
      <c r="G509"/>
      <c r="H509"/>
      <c r="I509"/>
      <c r="J509"/>
      <c r="K509"/>
    </row>
    <row r="510" spans="1:11" ht="12.75">
      <c r="A510"/>
      <c r="B510"/>
      <c r="C510"/>
      <c r="D510"/>
      <c r="E510"/>
      <c r="F510"/>
      <c r="G510"/>
      <c r="H510"/>
      <c r="I510"/>
      <c r="J510"/>
      <c r="K510"/>
    </row>
    <row r="511" spans="1:11" ht="12.75">
      <c r="A511"/>
      <c r="B511"/>
      <c r="C511"/>
      <c r="D511"/>
      <c r="E511"/>
      <c r="F511"/>
      <c r="G511"/>
      <c r="H511"/>
      <c r="I511"/>
      <c r="J511"/>
      <c r="K511"/>
    </row>
    <row r="512" spans="1:11" ht="12.75">
      <c r="A512"/>
      <c r="B512"/>
      <c r="C512"/>
      <c r="D512"/>
      <c r="E512"/>
      <c r="F512"/>
      <c r="G512"/>
      <c r="H512"/>
      <c r="I512"/>
      <c r="J512"/>
      <c r="K512"/>
    </row>
    <row r="513" spans="1:11" ht="12.75">
      <c r="A513"/>
      <c r="B513"/>
      <c r="C513"/>
      <c r="D513"/>
      <c r="E513"/>
      <c r="F513"/>
      <c r="G513"/>
      <c r="H513"/>
      <c r="I513"/>
      <c r="J513"/>
      <c r="K513"/>
    </row>
    <row r="514" spans="1:11" ht="12.75">
      <c r="A514"/>
      <c r="B514"/>
      <c r="C514"/>
      <c r="D514"/>
      <c r="E514"/>
      <c r="F514"/>
      <c r="G514"/>
      <c r="H514"/>
      <c r="I514"/>
      <c r="J514"/>
      <c r="K514"/>
    </row>
    <row r="515" spans="1:11" ht="12.75">
      <c r="A515"/>
      <c r="B515"/>
      <c r="C515"/>
      <c r="D515"/>
      <c r="E515"/>
      <c r="F515"/>
      <c r="G515"/>
      <c r="H515"/>
      <c r="I515"/>
      <c r="J515"/>
      <c r="K515"/>
    </row>
    <row r="516" spans="1:11" ht="12.75">
      <c r="A516"/>
      <c r="B516"/>
      <c r="C516"/>
      <c r="D516"/>
      <c r="E516"/>
      <c r="F516"/>
      <c r="G516"/>
      <c r="H516"/>
      <c r="I516"/>
      <c r="J516"/>
      <c r="K516"/>
    </row>
    <row r="517" spans="1:11" ht="12.75">
      <c r="A517"/>
      <c r="B517"/>
      <c r="C517"/>
      <c r="D517"/>
      <c r="E517"/>
      <c r="F517"/>
      <c r="G517"/>
      <c r="H517"/>
      <c r="I517"/>
      <c r="J517"/>
      <c r="K517"/>
    </row>
    <row r="518" spans="1:11" ht="12.75">
      <c r="A518"/>
      <c r="B518"/>
      <c r="C518"/>
      <c r="D518"/>
      <c r="E518"/>
      <c r="F518"/>
      <c r="G518"/>
      <c r="H518"/>
      <c r="I518"/>
      <c r="J518"/>
      <c r="K518"/>
    </row>
    <row r="519" spans="1:11" ht="12.75">
      <c r="A519"/>
      <c r="B519"/>
      <c r="C519"/>
      <c r="D519"/>
      <c r="E519"/>
      <c r="F519"/>
      <c r="G519"/>
      <c r="H519"/>
      <c r="I519"/>
      <c r="J519"/>
      <c r="K519"/>
    </row>
    <row r="520" spans="1:11" ht="12.75">
      <c r="A520"/>
      <c r="B520"/>
      <c r="C520"/>
      <c r="D520"/>
      <c r="E520"/>
      <c r="F520"/>
      <c r="G520"/>
      <c r="H520"/>
      <c r="I520"/>
      <c r="J520"/>
      <c r="K520"/>
    </row>
    <row r="521" spans="1:11" ht="12.75">
      <c r="A521"/>
      <c r="B521"/>
      <c r="C521"/>
      <c r="D521"/>
      <c r="E521"/>
      <c r="F521"/>
      <c r="G521"/>
      <c r="H521"/>
      <c r="I521"/>
      <c r="J521"/>
      <c r="K521"/>
    </row>
    <row r="522" spans="1:11" ht="12.75">
      <c r="A522"/>
      <c r="B522"/>
      <c r="C522"/>
      <c r="D522"/>
      <c r="E522"/>
      <c r="F522"/>
      <c r="G522"/>
      <c r="H522"/>
      <c r="I522"/>
      <c r="J522"/>
      <c r="K522"/>
    </row>
    <row r="523" spans="1:11" ht="12.75">
      <c r="A523"/>
      <c r="B523"/>
      <c r="C523"/>
      <c r="D523"/>
      <c r="E523"/>
      <c r="F523"/>
      <c r="G523"/>
      <c r="H523"/>
      <c r="I523"/>
      <c r="J523"/>
      <c r="K523"/>
    </row>
    <row r="524" spans="1:11" ht="12.75">
      <c r="A524"/>
      <c r="B524"/>
      <c r="C524"/>
      <c r="D524"/>
      <c r="E524"/>
      <c r="F524"/>
      <c r="G524"/>
      <c r="H524"/>
      <c r="I524"/>
      <c r="J524"/>
      <c r="K524"/>
    </row>
    <row r="525" spans="1:11" ht="12.75">
      <c r="A525"/>
      <c r="B525"/>
      <c r="C525"/>
      <c r="D525"/>
      <c r="E525"/>
      <c r="F525"/>
      <c r="G525"/>
      <c r="H525"/>
      <c r="I525"/>
      <c r="J525"/>
      <c r="K525"/>
    </row>
    <row r="526" spans="1:11" ht="12.75">
      <c r="A526"/>
      <c r="B526"/>
      <c r="C526"/>
      <c r="D526"/>
      <c r="E526"/>
      <c r="F526"/>
      <c r="G526"/>
      <c r="H526"/>
      <c r="I526"/>
      <c r="J526"/>
      <c r="K526"/>
    </row>
    <row r="527" spans="1:11" ht="12.75">
      <c r="A527"/>
      <c r="B527"/>
      <c r="C527"/>
      <c r="D527"/>
      <c r="E527"/>
      <c r="F527"/>
      <c r="G527"/>
      <c r="H527"/>
      <c r="I527"/>
      <c r="J527"/>
      <c r="K527"/>
    </row>
    <row r="528" spans="1:11" ht="12.75">
      <c r="A528"/>
      <c r="B528"/>
      <c r="C528"/>
      <c r="D528"/>
      <c r="E528"/>
      <c r="F528"/>
      <c r="G528"/>
      <c r="H528"/>
      <c r="I528"/>
      <c r="J528"/>
      <c r="K528"/>
    </row>
    <row r="529" spans="1:11" ht="12.75">
      <c r="A529"/>
      <c r="B529"/>
      <c r="C529"/>
      <c r="D529"/>
      <c r="E529"/>
      <c r="F529"/>
      <c r="G529"/>
      <c r="H529"/>
      <c r="I529"/>
      <c r="J529"/>
      <c r="K529"/>
    </row>
    <row r="530" spans="1:11" ht="12.75">
      <c r="A530"/>
      <c r="B530"/>
      <c r="C530"/>
      <c r="D530"/>
      <c r="E530"/>
      <c r="F530"/>
      <c r="G530"/>
      <c r="H530"/>
      <c r="I530"/>
      <c r="J530"/>
      <c r="K530"/>
    </row>
    <row r="531" spans="1:11" ht="12.75">
      <c r="A531"/>
      <c r="B531"/>
      <c r="C531"/>
      <c r="D531"/>
      <c r="E531"/>
      <c r="F531"/>
      <c r="G531"/>
      <c r="H531"/>
      <c r="I531"/>
      <c r="J531"/>
      <c r="K531"/>
    </row>
    <row r="532" spans="1:11" ht="12.75">
      <c r="A532"/>
      <c r="B532"/>
      <c r="C532"/>
      <c r="D532"/>
      <c r="E532"/>
      <c r="F532"/>
      <c r="G532"/>
      <c r="H532"/>
      <c r="I532"/>
      <c r="J532"/>
      <c r="K532"/>
    </row>
    <row r="533" spans="1:11" ht="12.75">
      <c r="A533"/>
      <c r="B533"/>
      <c r="C533"/>
      <c r="D533"/>
      <c r="E533"/>
      <c r="F533"/>
      <c r="G533"/>
      <c r="H533"/>
      <c r="I533"/>
      <c r="J533"/>
      <c r="K533"/>
    </row>
    <row r="534" spans="1:11" ht="12.75">
      <c r="A534"/>
      <c r="B534"/>
      <c r="C534"/>
      <c r="D534"/>
      <c r="E534"/>
      <c r="F534"/>
      <c r="G534"/>
      <c r="H534"/>
      <c r="I534"/>
      <c r="J534"/>
      <c r="K534"/>
    </row>
    <row r="535" spans="1:11" ht="12.75">
      <c r="A535"/>
      <c r="B535"/>
      <c r="C535"/>
      <c r="D535"/>
      <c r="E535"/>
      <c r="F535"/>
      <c r="G535"/>
      <c r="H535"/>
      <c r="I535"/>
      <c r="J535"/>
      <c r="K535"/>
    </row>
    <row r="536" spans="1:11" ht="12.75">
      <c r="A536"/>
      <c r="B536"/>
      <c r="C536"/>
      <c r="D536"/>
      <c r="E536"/>
      <c r="F536"/>
      <c r="G536"/>
      <c r="H536"/>
      <c r="I536"/>
      <c r="J536"/>
      <c r="K536"/>
    </row>
    <row r="537" spans="1:11" ht="12.75">
      <c r="A537"/>
      <c r="B537"/>
      <c r="C537"/>
      <c r="D537"/>
      <c r="E537"/>
      <c r="F537"/>
      <c r="G537"/>
      <c r="H537"/>
      <c r="I537"/>
      <c r="J537"/>
      <c r="K537"/>
    </row>
    <row r="538" spans="1:11" ht="12.75">
      <c r="A538"/>
      <c r="B538"/>
      <c r="C538"/>
      <c r="D538"/>
      <c r="E538"/>
      <c r="F538"/>
      <c r="G538"/>
      <c r="H538"/>
      <c r="I538"/>
      <c r="J538"/>
      <c r="K538"/>
    </row>
    <row r="539" spans="1:11" ht="12.75">
      <c r="A539"/>
      <c r="B539"/>
      <c r="C539"/>
      <c r="D539"/>
      <c r="E539"/>
      <c r="F539"/>
      <c r="G539"/>
      <c r="H539"/>
      <c r="I539"/>
      <c r="J539"/>
      <c r="K539"/>
    </row>
    <row r="540" spans="1:11" ht="12.75">
      <c r="A540"/>
      <c r="B540"/>
      <c r="C540"/>
      <c r="D540"/>
      <c r="E540"/>
      <c r="F540"/>
      <c r="G540"/>
      <c r="H540"/>
      <c r="I540"/>
      <c r="J540"/>
      <c r="K540"/>
    </row>
    <row r="541" spans="1:11" ht="12.75">
      <c r="A541"/>
      <c r="B541"/>
      <c r="C541"/>
      <c r="D541"/>
      <c r="E541"/>
      <c r="F541"/>
      <c r="G541"/>
      <c r="H541"/>
      <c r="I541"/>
      <c r="J541"/>
      <c r="K541"/>
    </row>
    <row r="542" spans="1:11" ht="12.75">
      <c r="A542"/>
      <c r="B542"/>
      <c r="C542"/>
      <c r="D542"/>
      <c r="E542"/>
      <c r="F542"/>
      <c r="G542"/>
      <c r="H542"/>
      <c r="I542"/>
      <c r="J542"/>
      <c r="K542"/>
    </row>
    <row r="543" spans="1:11" ht="12.75">
      <c r="A543"/>
      <c r="B543"/>
      <c r="C543"/>
      <c r="D543"/>
      <c r="E543"/>
      <c r="F543"/>
      <c r="G543"/>
      <c r="H543"/>
      <c r="I543"/>
      <c r="J543"/>
      <c r="K543"/>
    </row>
    <row r="544" spans="1:11" ht="12.75">
      <c r="A544"/>
      <c r="B544"/>
      <c r="C544"/>
      <c r="D544"/>
      <c r="E544"/>
      <c r="F544"/>
      <c r="G544"/>
      <c r="H544"/>
      <c r="I544"/>
      <c r="J544"/>
      <c r="K544"/>
    </row>
    <row r="545" spans="1:11" ht="12.75">
      <c r="A545"/>
      <c r="B545"/>
      <c r="C545"/>
      <c r="D545"/>
      <c r="E545"/>
      <c r="F545"/>
      <c r="G545"/>
      <c r="H545"/>
      <c r="I545"/>
      <c r="J545"/>
      <c r="K545"/>
    </row>
    <row r="546" spans="1:11" ht="12.75">
      <c r="A546"/>
      <c r="B546"/>
      <c r="C546"/>
      <c r="D546"/>
      <c r="E546"/>
      <c r="F546"/>
      <c r="G546"/>
      <c r="H546"/>
      <c r="I546"/>
      <c r="J546"/>
      <c r="K546"/>
    </row>
    <row r="547" spans="1:11" ht="12.75">
      <c r="A547"/>
      <c r="B547"/>
      <c r="C547"/>
      <c r="D547"/>
      <c r="E547"/>
      <c r="F547"/>
      <c r="G547"/>
      <c r="H547"/>
      <c r="I547"/>
      <c r="J547"/>
      <c r="K547"/>
    </row>
    <row r="548" spans="1:11" ht="12.75">
      <c r="A548"/>
      <c r="B548"/>
      <c r="C548"/>
      <c r="D548"/>
      <c r="E548"/>
      <c r="F548"/>
      <c r="G548"/>
      <c r="H548"/>
      <c r="I548"/>
      <c r="J548"/>
      <c r="K548"/>
    </row>
    <row r="549" spans="1:11" ht="12.75">
      <c r="A549"/>
      <c r="B549"/>
      <c r="C549"/>
      <c r="D549"/>
      <c r="E549"/>
      <c r="F549"/>
      <c r="G549"/>
      <c r="H549"/>
      <c r="I549"/>
      <c r="J549"/>
      <c r="K549"/>
    </row>
    <row r="550" spans="1:11" ht="12.75">
      <c r="A550"/>
      <c r="B550"/>
      <c r="C550"/>
      <c r="D550"/>
      <c r="E550"/>
      <c r="F550"/>
      <c r="G550"/>
      <c r="H550"/>
      <c r="I550"/>
      <c r="J550"/>
      <c r="K550"/>
    </row>
    <row r="551" spans="1:11" ht="12.75">
      <c r="A551"/>
      <c r="B551"/>
      <c r="C551"/>
      <c r="D551"/>
      <c r="E551"/>
      <c r="F551"/>
      <c r="G551"/>
      <c r="H551"/>
      <c r="I551"/>
      <c r="J551"/>
      <c r="K551"/>
    </row>
    <row r="552" spans="1:11" ht="12.75">
      <c r="A552"/>
      <c r="B552"/>
      <c r="C552"/>
      <c r="D552"/>
      <c r="E552"/>
      <c r="F552"/>
      <c r="G552"/>
      <c r="H552"/>
      <c r="I552"/>
      <c r="J552"/>
      <c r="K552"/>
    </row>
    <row r="553" spans="1:11" ht="12.75">
      <c r="A553"/>
      <c r="B553"/>
      <c r="C553"/>
      <c r="D553"/>
      <c r="E553"/>
      <c r="F553"/>
      <c r="G553"/>
      <c r="H553"/>
      <c r="I553"/>
      <c r="J553"/>
      <c r="K553"/>
    </row>
    <row r="554" spans="1:11" ht="12.75">
      <c r="A554"/>
      <c r="B554"/>
      <c r="C554"/>
      <c r="D554"/>
      <c r="E554"/>
      <c r="F554"/>
      <c r="G554"/>
      <c r="H554"/>
      <c r="I554"/>
      <c r="J554"/>
      <c r="K554"/>
    </row>
    <row r="555" spans="1:11" ht="12.75">
      <c r="A555"/>
      <c r="B555"/>
      <c r="C555"/>
      <c r="D555"/>
      <c r="E555"/>
      <c r="F555"/>
      <c r="G555"/>
      <c r="H555"/>
      <c r="I555"/>
      <c r="J555"/>
      <c r="K555"/>
    </row>
    <row r="556" spans="1:11" ht="12.75">
      <c r="A556"/>
      <c r="B556"/>
      <c r="C556"/>
      <c r="D556"/>
      <c r="E556"/>
      <c r="F556"/>
      <c r="G556"/>
      <c r="H556"/>
      <c r="I556"/>
      <c r="J556"/>
      <c r="K556"/>
    </row>
    <row r="557" spans="1:11" ht="12.75">
      <c r="A557"/>
      <c r="B557"/>
      <c r="C557"/>
      <c r="D557"/>
      <c r="E557"/>
      <c r="F557"/>
      <c r="G557"/>
      <c r="H557"/>
      <c r="I557"/>
      <c r="J557"/>
      <c r="K557"/>
    </row>
    <row r="558" spans="1:11" ht="12.75">
      <c r="A558"/>
      <c r="B558"/>
      <c r="C558"/>
      <c r="D558"/>
      <c r="E558"/>
      <c r="F558"/>
      <c r="G558"/>
      <c r="H558"/>
      <c r="I558"/>
      <c r="J558"/>
      <c r="K558"/>
    </row>
    <row r="559" spans="1:11" ht="12.75">
      <c r="A559"/>
      <c r="B559"/>
      <c r="C559"/>
      <c r="D559"/>
      <c r="E559"/>
      <c r="F559"/>
      <c r="G559"/>
      <c r="H559"/>
      <c r="I559"/>
      <c r="J559"/>
      <c r="K559"/>
    </row>
    <row r="560" spans="1:11" ht="12.75">
      <c r="A560"/>
      <c r="B560"/>
      <c r="C560"/>
      <c r="D560"/>
      <c r="E560"/>
      <c r="F560"/>
      <c r="G560"/>
      <c r="H560"/>
      <c r="I560"/>
      <c r="J560"/>
      <c r="K560"/>
    </row>
    <row r="561" spans="1:11" ht="12.75">
      <c r="A561"/>
      <c r="B561"/>
      <c r="C561"/>
      <c r="D561"/>
      <c r="E561"/>
      <c r="F561"/>
      <c r="G561"/>
      <c r="H561"/>
      <c r="I561"/>
      <c r="J561"/>
      <c r="K561"/>
    </row>
    <row r="562" spans="1:11" ht="12.75">
      <c r="A562"/>
      <c r="B562"/>
      <c r="C562"/>
      <c r="D562"/>
      <c r="E562"/>
      <c r="F562"/>
      <c r="G562"/>
      <c r="H562"/>
      <c r="I562"/>
      <c r="J562"/>
      <c r="K562"/>
    </row>
    <row r="563" spans="1:11" ht="12.75">
      <c r="A563"/>
      <c r="B563"/>
      <c r="C563"/>
      <c r="D563"/>
      <c r="E563"/>
      <c r="F563"/>
      <c r="G563"/>
      <c r="H563"/>
      <c r="I563"/>
      <c r="J563"/>
      <c r="K563"/>
    </row>
    <row r="564" spans="1:11" ht="12.75">
      <c r="A564"/>
      <c r="B564"/>
      <c r="C564"/>
      <c r="D564"/>
      <c r="E564"/>
      <c r="F564"/>
      <c r="G564"/>
      <c r="H564"/>
      <c r="I564"/>
      <c r="J564"/>
      <c r="K564"/>
    </row>
    <row r="565" spans="1:11" ht="12.75">
      <c r="A565"/>
      <c r="B565"/>
      <c r="C565"/>
      <c r="D565"/>
      <c r="E565"/>
      <c r="F565"/>
      <c r="G565"/>
      <c r="H565"/>
      <c r="I565"/>
      <c r="J565"/>
      <c r="K565"/>
    </row>
    <row r="566" spans="1:11" ht="12.75">
      <c r="A566"/>
      <c r="B566"/>
      <c r="C566"/>
      <c r="D566"/>
      <c r="E566"/>
      <c r="F566"/>
      <c r="G566"/>
      <c r="H566"/>
      <c r="I566"/>
      <c r="J566"/>
      <c r="K566"/>
    </row>
    <row r="567" spans="1:11" ht="12.75">
      <c r="A567"/>
      <c r="B567"/>
      <c r="C567"/>
      <c r="D567"/>
      <c r="E567"/>
      <c r="F567"/>
      <c r="G567"/>
      <c r="H567"/>
      <c r="I567"/>
      <c r="J567"/>
      <c r="K567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1:AC40"/>
  <sheetViews>
    <sheetView showGridLines="0" tabSelected="1" workbookViewId="0">
      <pane ySplit="2" topLeftCell="A3" activePane="bottomLeft" state="frozen"/>
      <selection pane="bottomLeft" activeCell="O1" sqref="O1"/>
    </sheetView>
  </sheetViews>
  <sheetFormatPr baseColWidth="10" defaultColWidth="11.42578125" defaultRowHeight="11.25"/>
  <cols>
    <col min="1" max="1" width="11.140625" style="17" bestFit="1" customWidth="1"/>
    <col min="2" max="2" width="8.140625" style="39" bestFit="1" customWidth="1"/>
    <col min="3" max="3" width="9.28515625" style="18" bestFit="1" customWidth="1"/>
    <col min="4" max="4" width="10.140625" style="17" bestFit="1" customWidth="1"/>
    <col min="5" max="5" width="31.42578125" style="17" customWidth="1"/>
    <col min="6" max="6" width="10.7109375" style="19" customWidth="1"/>
    <col min="7" max="7" width="10.140625" style="17" customWidth="1"/>
    <col min="8" max="8" width="8.42578125" style="17" customWidth="1"/>
    <col min="9" max="9" width="10.28515625" style="41" customWidth="1"/>
    <col min="10" max="10" width="7.5703125" style="45" customWidth="1"/>
    <col min="11" max="11" width="11.7109375" style="41" bestFit="1" customWidth="1"/>
    <col min="12" max="13" width="14.42578125" style="43" customWidth="1"/>
    <col min="14" max="14" width="13.140625" style="43" customWidth="1"/>
    <col min="15" max="15" width="11.7109375" style="43" bestFit="1" customWidth="1"/>
    <col min="16" max="16" width="23.5703125" style="17" bestFit="1" customWidth="1"/>
    <col min="17" max="17" width="13.28515625" style="17" bestFit="1" customWidth="1"/>
    <col min="18" max="18" width="17.7109375" style="17" customWidth="1"/>
    <col min="19" max="19" width="6.42578125" style="17" customWidth="1"/>
    <col min="20" max="20" width="15.5703125" style="19" customWidth="1"/>
    <col min="21" max="21" width="7.28515625" style="19" customWidth="1"/>
    <col min="22" max="22" width="10.140625" style="19" customWidth="1"/>
    <col min="23" max="23" width="9.5703125" style="19" customWidth="1"/>
    <col min="24" max="24" width="9" style="17" customWidth="1"/>
    <col min="25" max="25" width="15.85546875" style="17" customWidth="1"/>
    <col min="26" max="26" width="9.42578125" style="17" bestFit="1" customWidth="1"/>
    <col min="27" max="28" width="11.140625" style="17" bestFit="1" customWidth="1"/>
    <col min="29" max="16384" width="11.42578125" style="17"/>
  </cols>
  <sheetData>
    <row r="1" spans="1:29">
      <c r="O1" s="43">
        <f>SUBTOTAL(9,O13:O32)</f>
        <v>2542003.3886199999</v>
      </c>
    </row>
    <row r="2" spans="1:29" s="21" customFormat="1" ht="28.5" customHeight="1">
      <c r="A2" s="81" t="s">
        <v>0</v>
      </c>
      <c r="B2" s="82" t="s">
        <v>1</v>
      </c>
      <c r="C2" s="83" t="s">
        <v>2</v>
      </c>
      <c r="D2" s="81" t="s">
        <v>3</v>
      </c>
      <c r="E2" s="20" t="s">
        <v>134</v>
      </c>
      <c r="F2" s="20" t="s">
        <v>130</v>
      </c>
      <c r="G2" s="20" t="s">
        <v>138</v>
      </c>
      <c r="H2" s="20" t="s">
        <v>4</v>
      </c>
      <c r="I2" s="40" t="s">
        <v>137</v>
      </c>
      <c r="J2" s="44" t="s">
        <v>5</v>
      </c>
      <c r="K2" s="40" t="s">
        <v>135</v>
      </c>
      <c r="L2" s="40" t="s">
        <v>132</v>
      </c>
      <c r="M2" s="40" t="s">
        <v>268</v>
      </c>
      <c r="N2" s="40" t="s">
        <v>263</v>
      </c>
      <c r="O2" s="84" t="s">
        <v>34</v>
      </c>
      <c r="P2" s="81" t="s">
        <v>8</v>
      </c>
      <c r="Q2" s="81" t="s">
        <v>7</v>
      </c>
      <c r="R2" s="20" t="s">
        <v>10</v>
      </c>
      <c r="S2" s="20" t="s">
        <v>127</v>
      </c>
      <c r="T2" s="20" t="s">
        <v>128</v>
      </c>
      <c r="U2" s="20" t="s">
        <v>129</v>
      </c>
      <c r="V2" s="20" t="s">
        <v>80</v>
      </c>
      <c r="W2" s="20" t="s">
        <v>131</v>
      </c>
      <c r="X2" s="20" t="s">
        <v>133</v>
      </c>
      <c r="Y2" s="20" t="s">
        <v>136</v>
      </c>
      <c r="Z2" s="81" t="s">
        <v>6</v>
      </c>
      <c r="AA2" s="81" t="s">
        <v>139</v>
      </c>
      <c r="AB2" s="20" t="s">
        <v>139</v>
      </c>
      <c r="AC2" s="20"/>
    </row>
    <row r="3" spans="1:29" ht="15" hidden="1" customHeight="1">
      <c r="A3" s="17" t="s">
        <v>261</v>
      </c>
      <c r="B3" s="39" t="s">
        <v>260</v>
      </c>
      <c r="C3" s="18" t="s">
        <v>175</v>
      </c>
      <c r="D3" s="17" t="s">
        <v>204</v>
      </c>
      <c r="E3" s="17" t="s">
        <v>182</v>
      </c>
      <c r="F3" s="19" t="s">
        <v>142</v>
      </c>
      <c r="G3" s="17" t="s">
        <v>267</v>
      </c>
      <c r="H3" s="17" t="s">
        <v>38</v>
      </c>
      <c r="I3" s="41">
        <v>135892.51</v>
      </c>
      <c r="J3" s="45">
        <v>12.571</v>
      </c>
      <c r="K3" s="41">
        <v>10810</v>
      </c>
      <c r="L3" s="43">
        <v>10810</v>
      </c>
      <c r="M3" s="43" t="str">
        <f t="shared" ref="M3" si="0">+T3&amp;V3&amp;S3</f>
        <v>100080091039465</v>
      </c>
      <c r="N3" s="42">
        <v>10758.55</v>
      </c>
      <c r="O3" s="43">
        <v>135245.73204999999</v>
      </c>
      <c r="P3" s="17" t="s">
        <v>178</v>
      </c>
      <c r="Q3" s="16" t="s">
        <v>272</v>
      </c>
      <c r="R3" s="17" t="s">
        <v>271</v>
      </c>
      <c r="S3" s="17">
        <v>465</v>
      </c>
      <c r="T3" s="19">
        <v>10008009</v>
      </c>
      <c r="U3" s="19" t="s">
        <v>141</v>
      </c>
      <c r="V3" s="19">
        <v>1039</v>
      </c>
      <c r="W3" s="19" t="s">
        <v>143</v>
      </c>
      <c r="X3" s="17" t="s">
        <v>181</v>
      </c>
      <c r="Y3" s="17" t="s">
        <v>144</v>
      </c>
      <c r="Z3" s="17" t="s">
        <v>262</v>
      </c>
      <c r="AA3" s="17" t="s">
        <v>145</v>
      </c>
    </row>
    <row r="4" spans="1:29" ht="15" hidden="1" customHeight="1">
      <c r="A4" s="79" t="s">
        <v>256</v>
      </c>
      <c r="B4" s="39" t="s">
        <v>240</v>
      </c>
      <c r="C4" s="18" t="s">
        <v>152</v>
      </c>
      <c r="D4" s="17" t="s">
        <v>197</v>
      </c>
      <c r="E4" s="17" t="s">
        <v>182</v>
      </c>
      <c r="F4" s="19" t="s">
        <v>142</v>
      </c>
      <c r="G4" s="17" t="s">
        <v>267</v>
      </c>
      <c r="H4" s="17" t="s">
        <v>40</v>
      </c>
      <c r="I4" s="41">
        <v>119145.52</v>
      </c>
      <c r="J4" s="45">
        <v>7.6180000000000003</v>
      </c>
      <c r="K4" s="41">
        <v>15640</v>
      </c>
      <c r="L4" s="43">
        <v>15640</v>
      </c>
      <c r="M4" s="43" t="str">
        <f t="shared" ref="M4" si="1">+T4&amp;V4&amp;S4</f>
        <v>100080091039465</v>
      </c>
      <c r="N4" s="42">
        <v>16377.85</v>
      </c>
      <c r="O4" s="43">
        <v>124766.46130000001</v>
      </c>
      <c r="P4" s="17" t="s">
        <v>178</v>
      </c>
      <c r="Q4" s="16" t="s">
        <v>265</v>
      </c>
      <c r="R4" s="17" t="s">
        <v>270</v>
      </c>
      <c r="S4" s="17">
        <v>465</v>
      </c>
      <c r="T4" s="19">
        <v>10008009</v>
      </c>
      <c r="U4" s="19" t="s">
        <v>141</v>
      </c>
      <c r="V4" s="19">
        <v>1039</v>
      </c>
      <c r="W4" s="19" t="s">
        <v>143</v>
      </c>
      <c r="X4" s="17" t="s">
        <v>181</v>
      </c>
      <c r="Y4" s="17" t="s">
        <v>144</v>
      </c>
      <c r="Z4" s="17" t="s">
        <v>257</v>
      </c>
      <c r="AA4" s="17" t="s">
        <v>145</v>
      </c>
    </row>
    <row r="5" spans="1:29" ht="15" hidden="1" customHeight="1">
      <c r="A5" s="79" t="s">
        <v>258</v>
      </c>
      <c r="B5" s="39" t="s">
        <v>240</v>
      </c>
      <c r="C5" s="18" t="s">
        <v>176</v>
      </c>
      <c r="D5" s="17" t="s">
        <v>213</v>
      </c>
      <c r="E5" s="17" t="s">
        <v>182</v>
      </c>
      <c r="F5" s="19" t="s">
        <v>142</v>
      </c>
      <c r="G5" s="17" t="s">
        <v>267</v>
      </c>
      <c r="H5" s="17" t="s">
        <v>40</v>
      </c>
      <c r="I5" s="41">
        <v>106997.75999999999</v>
      </c>
      <c r="J5" s="45">
        <v>6.9119999999999999</v>
      </c>
      <c r="K5" s="41">
        <v>15480</v>
      </c>
      <c r="L5" s="43">
        <v>15480</v>
      </c>
      <c r="M5" s="43" t="str">
        <f t="shared" ref="M5:M8" si="2">+T5&amp;V5&amp;S5</f>
        <v>100080091069465</v>
      </c>
      <c r="N5" s="42">
        <v>16377.85</v>
      </c>
      <c r="O5" s="43">
        <v>113203.6992</v>
      </c>
      <c r="P5" s="17" t="s">
        <v>187</v>
      </c>
      <c r="Q5" s="16" t="s">
        <v>265</v>
      </c>
      <c r="R5" s="17" t="s">
        <v>270</v>
      </c>
      <c r="S5" s="17">
        <v>465</v>
      </c>
      <c r="T5" s="19">
        <v>10008009</v>
      </c>
      <c r="U5" s="19" t="s">
        <v>141</v>
      </c>
      <c r="V5" s="19">
        <v>1069</v>
      </c>
      <c r="W5" s="19" t="s">
        <v>143</v>
      </c>
      <c r="X5" s="17" t="s">
        <v>181</v>
      </c>
      <c r="Y5" s="17" t="s">
        <v>144</v>
      </c>
      <c r="Z5" s="17" t="s">
        <v>259</v>
      </c>
      <c r="AA5" s="17" t="s">
        <v>145</v>
      </c>
    </row>
    <row r="6" spans="1:29" ht="15" hidden="1" customHeight="1">
      <c r="A6" s="79" t="s">
        <v>248</v>
      </c>
      <c r="B6" s="39" t="s">
        <v>240</v>
      </c>
      <c r="C6" s="18" t="s">
        <v>162</v>
      </c>
      <c r="D6" s="17" t="s">
        <v>235</v>
      </c>
      <c r="E6" s="17" t="s">
        <v>182</v>
      </c>
      <c r="F6" s="19" t="s">
        <v>142</v>
      </c>
      <c r="G6" s="17" t="s">
        <v>267</v>
      </c>
      <c r="H6" s="17" t="s">
        <v>38</v>
      </c>
      <c r="I6" s="41">
        <v>103743.57</v>
      </c>
      <c r="J6" s="45">
        <v>9.5969999999999995</v>
      </c>
      <c r="K6" s="41">
        <v>10810</v>
      </c>
      <c r="L6" s="43">
        <v>10810</v>
      </c>
      <c r="M6" s="43" t="str">
        <f t="shared" si="2"/>
        <v>100080091039465</v>
      </c>
      <c r="N6" s="42">
        <v>10758.55</v>
      </c>
      <c r="O6" s="43">
        <v>103249.80434999999</v>
      </c>
      <c r="P6" s="17" t="s">
        <v>178</v>
      </c>
      <c r="Q6" s="16" t="s">
        <v>265</v>
      </c>
      <c r="R6" s="17" t="s">
        <v>270</v>
      </c>
      <c r="S6" s="17">
        <v>465</v>
      </c>
      <c r="T6" s="19">
        <v>10008009</v>
      </c>
      <c r="U6" s="19" t="s">
        <v>141</v>
      </c>
      <c r="V6" s="19">
        <v>1039</v>
      </c>
      <c r="W6" s="19" t="s">
        <v>143</v>
      </c>
      <c r="X6" s="17" t="s">
        <v>181</v>
      </c>
      <c r="Y6" s="17" t="s">
        <v>144</v>
      </c>
      <c r="Z6" s="17" t="s">
        <v>249</v>
      </c>
      <c r="AA6" s="17" t="s">
        <v>145</v>
      </c>
    </row>
    <row r="7" spans="1:29" ht="15" hidden="1" customHeight="1">
      <c r="A7" s="79" t="s">
        <v>244</v>
      </c>
      <c r="B7" s="39" t="s">
        <v>240</v>
      </c>
      <c r="C7" s="18" t="s">
        <v>161</v>
      </c>
      <c r="D7" s="17" t="s">
        <v>204</v>
      </c>
      <c r="E7" s="17" t="s">
        <v>182</v>
      </c>
      <c r="F7" s="19" t="s">
        <v>142</v>
      </c>
      <c r="G7" s="17" t="s">
        <v>267</v>
      </c>
      <c r="H7" s="17" t="s">
        <v>38</v>
      </c>
      <c r="I7" s="41">
        <v>157339.54999999999</v>
      </c>
      <c r="J7" s="45">
        <v>14.555</v>
      </c>
      <c r="K7" s="41">
        <v>10810</v>
      </c>
      <c r="L7" s="43">
        <v>10810</v>
      </c>
      <c r="M7" s="43" t="str">
        <f t="shared" si="2"/>
        <v>100080091039465</v>
      </c>
      <c r="N7" s="42">
        <v>10758.55</v>
      </c>
      <c r="O7" s="43">
        <v>156590.69524999999</v>
      </c>
      <c r="P7" s="17" t="s">
        <v>178</v>
      </c>
      <c r="Q7" s="16" t="s">
        <v>265</v>
      </c>
      <c r="R7" s="17" t="s">
        <v>270</v>
      </c>
      <c r="S7" s="17">
        <v>465</v>
      </c>
      <c r="T7" s="19">
        <v>10008009</v>
      </c>
      <c r="U7" s="19" t="s">
        <v>141</v>
      </c>
      <c r="V7" s="19">
        <v>1039</v>
      </c>
      <c r="W7" s="19" t="s">
        <v>143</v>
      </c>
      <c r="X7" s="17" t="s">
        <v>181</v>
      </c>
      <c r="Y7" s="17" t="s">
        <v>144</v>
      </c>
      <c r="Z7" s="17" t="s">
        <v>245</v>
      </c>
      <c r="AA7" s="17" t="s">
        <v>145</v>
      </c>
    </row>
    <row r="8" spans="1:29" ht="15" hidden="1" customHeight="1">
      <c r="A8" s="79" t="s">
        <v>246</v>
      </c>
      <c r="B8" s="39" t="s">
        <v>240</v>
      </c>
      <c r="C8" s="18" t="s">
        <v>172</v>
      </c>
      <c r="D8" s="17" t="s">
        <v>238</v>
      </c>
      <c r="E8" s="17" t="s">
        <v>182</v>
      </c>
      <c r="F8" s="19" t="s">
        <v>142</v>
      </c>
      <c r="G8" s="17" t="s">
        <v>267</v>
      </c>
      <c r="H8" s="17" t="s">
        <v>40</v>
      </c>
      <c r="I8" s="41">
        <v>172947.12</v>
      </c>
      <c r="J8" s="45">
        <v>11.058</v>
      </c>
      <c r="K8" s="41">
        <v>15640</v>
      </c>
      <c r="L8" s="43">
        <v>15640</v>
      </c>
      <c r="M8" s="43" t="str">
        <f t="shared" si="2"/>
        <v>100080091039465</v>
      </c>
      <c r="N8" s="42">
        <v>16377.85</v>
      </c>
      <c r="O8" s="43">
        <v>181106.27530000001</v>
      </c>
      <c r="P8" s="17" t="s">
        <v>178</v>
      </c>
      <c r="Q8" s="16" t="s">
        <v>265</v>
      </c>
      <c r="R8" s="17" t="s">
        <v>270</v>
      </c>
      <c r="S8" s="17">
        <v>465</v>
      </c>
      <c r="T8" s="19">
        <v>10008009</v>
      </c>
      <c r="U8" s="19" t="s">
        <v>141</v>
      </c>
      <c r="V8" s="19">
        <v>1039</v>
      </c>
      <c r="W8" s="19" t="s">
        <v>143</v>
      </c>
      <c r="X8" s="17" t="s">
        <v>181</v>
      </c>
      <c r="Y8" s="17" t="s">
        <v>144</v>
      </c>
      <c r="Z8" s="17" t="s">
        <v>247</v>
      </c>
      <c r="AA8" s="17" t="s">
        <v>145</v>
      </c>
    </row>
    <row r="9" spans="1:29" ht="15" hidden="1" customHeight="1">
      <c r="A9" s="79" t="s">
        <v>250</v>
      </c>
      <c r="B9" s="39" t="s">
        <v>240</v>
      </c>
      <c r="C9" s="18" t="s">
        <v>166</v>
      </c>
      <c r="D9" s="17" t="s">
        <v>185</v>
      </c>
      <c r="E9" s="17" t="s">
        <v>182</v>
      </c>
      <c r="F9" s="19" t="s">
        <v>142</v>
      </c>
      <c r="G9" s="17" t="s">
        <v>267</v>
      </c>
      <c r="H9" s="17" t="s">
        <v>38</v>
      </c>
      <c r="I9" s="41">
        <v>66427.45</v>
      </c>
      <c r="J9" s="45">
        <v>6.1449999999999996</v>
      </c>
      <c r="K9" s="41">
        <v>10810</v>
      </c>
      <c r="L9" s="43">
        <v>10810</v>
      </c>
      <c r="M9" s="43" t="str">
        <f t="shared" ref="M9" si="3">+T9&amp;V9&amp;S9</f>
        <v>100080091039465</v>
      </c>
      <c r="N9" s="42">
        <v>10758.55</v>
      </c>
      <c r="O9" s="43">
        <v>66111.289749999996</v>
      </c>
      <c r="P9" s="17" t="s">
        <v>178</v>
      </c>
      <c r="Q9" s="16" t="s">
        <v>265</v>
      </c>
      <c r="R9" s="17" t="s">
        <v>270</v>
      </c>
      <c r="S9" s="17">
        <v>465</v>
      </c>
      <c r="T9" s="19">
        <v>10008009</v>
      </c>
      <c r="U9" s="19" t="s">
        <v>141</v>
      </c>
      <c r="V9" s="19">
        <v>1039</v>
      </c>
      <c r="W9" s="19" t="s">
        <v>143</v>
      </c>
      <c r="X9" s="17" t="s">
        <v>181</v>
      </c>
      <c r="Y9" s="17" t="s">
        <v>144</v>
      </c>
      <c r="Z9" s="17" t="s">
        <v>251</v>
      </c>
      <c r="AA9" s="17" t="s">
        <v>145</v>
      </c>
    </row>
    <row r="10" spans="1:29" ht="15" hidden="1" customHeight="1">
      <c r="A10" s="79" t="s">
        <v>252</v>
      </c>
      <c r="B10" s="39" t="s">
        <v>241</v>
      </c>
      <c r="C10" s="18" t="s">
        <v>216</v>
      </c>
      <c r="D10" s="17" t="s">
        <v>201</v>
      </c>
      <c r="E10" s="17" t="s">
        <v>182</v>
      </c>
      <c r="F10" s="19" t="s">
        <v>142</v>
      </c>
      <c r="G10" s="17" t="s">
        <v>267</v>
      </c>
      <c r="H10" s="17" t="s">
        <v>40</v>
      </c>
      <c r="I10" s="41">
        <v>139070.88</v>
      </c>
      <c r="J10" s="45">
        <v>8.8919999999999995</v>
      </c>
      <c r="K10" s="41">
        <v>15640</v>
      </c>
      <c r="L10" s="43">
        <v>15640</v>
      </c>
      <c r="M10" s="43" t="str">
        <f t="shared" ref="M10" si="4">+T10&amp;V10&amp;S10</f>
        <v>100080091039465</v>
      </c>
      <c r="N10" s="42">
        <v>16377.85</v>
      </c>
      <c r="O10" s="43">
        <v>145631.84219999998</v>
      </c>
      <c r="P10" s="17" t="s">
        <v>178</v>
      </c>
      <c r="Q10" s="16" t="s">
        <v>265</v>
      </c>
      <c r="R10" s="17" t="s">
        <v>270</v>
      </c>
      <c r="S10" s="17">
        <v>465</v>
      </c>
      <c r="T10" s="19">
        <v>10008009</v>
      </c>
      <c r="U10" s="19" t="s">
        <v>141</v>
      </c>
      <c r="V10" s="19">
        <v>1039</v>
      </c>
      <c r="W10" s="19" t="s">
        <v>143</v>
      </c>
      <c r="X10" s="17" t="s">
        <v>181</v>
      </c>
      <c r="Y10" s="17" t="s">
        <v>144</v>
      </c>
      <c r="Z10" s="17" t="s">
        <v>253</v>
      </c>
      <c r="AA10" s="17" t="s">
        <v>145</v>
      </c>
    </row>
    <row r="11" spans="1:29" ht="15" hidden="1" customHeight="1">
      <c r="A11" s="79" t="s">
        <v>242</v>
      </c>
      <c r="B11" s="39" t="s">
        <v>241</v>
      </c>
      <c r="C11" s="18" t="s">
        <v>173</v>
      </c>
      <c r="D11" s="17" t="s">
        <v>213</v>
      </c>
      <c r="E11" s="17" t="s">
        <v>182</v>
      </c>
      <c r="F11" s="19" t="s">
        <v>142</v>
      </c>
      <c r="G11" s="17" t="s">
        <v>267</v>
      </c>
      <c r="H11" s="17" t="s">
        <v>40</v>
      </c>
      <c r="I11" s="41">
        <v>126308.64</v>
      </c>
      <c r="J11" s="45">
        <v>8.0760000000000005</v>
      </c>
      <c r="K11" s="41">
        <v>15640</v>
      </c>
      <c r="L11" s="43">
        <v>15640</v>
      </c>
      <c r="M11" s="43" t="str">
        <f t="shared" ref="M11" si="5">+T11&amp;V11&amp;S11</f>
        <v>100080091039465</v>
      </c>
      <c r="N11" s="42">
        <v>16377.85</v>
      </c>
      <c r="O11" s="43">
        <v>132267.5166</v>
      </c>
      <c r="P11" s="17" t="s">
        <v>178</v>
      </c>
      <c r="Q11" s="16" t="s">
        <v>265</v>
      </c>
      <c r="R11" s="17" t="s">
        <v>270</v>
      </c>
      <c r="S11" s="17">
        <v>465</v>
      </c>
      <c r="T11" s="19">
        <v>10008009</v>
      </c>
      <c r="U11" s="19" t="s">
        <v>141</v>
      </c>
      <c r="V11" s="19">
        <v>1039</v>
      </c>
      <c r="W11" s="19" t="s">
        <v>143</v>
      </c>
      <c r="X11" s="17" t="s">
        <v>181</v>
      </c>
      <c r="Y11" s="17" t="s">
        <v>144</v>
      </c>
      <c r="Z11" s="17" t="s">
        <v>243</v>
      </c>
      <c r="AA11" s="17" t="s">
        <v>145</v>
      </c>
    </row>
    <row r="12" spans="1:29" ht="15" hidden="1" customHeight="1">
      <c r="A12" s="85" t="s">
        <v>254</v>
      </c>
      <c r="B12" s="86" t="s">
        <v>241</v>
      </c>
      <c r="C12" s="87" t="s">
        <v>171</v>
      </c>
      <c r="D12" s="85" t="s">
        <v>207</v>
      </c>
      <c r="E12" s="17" t="s">
        <v>182</v>
      </c>
      <c r="F12" s="19" t="s">
        <v>142</v>
      </c>
      <c r="G12" s="17" t="s">
        <v>267</v>
      </c>
      <c r="H12" s="17" t="s">
        <v>40</v>
      </c>
      <c r="I12" s="41">
        <v>123806.24</v>
      </c>
      <c r="J12" s="45">
        <v>7.9160000000000004</v>
      </c>
      <c r="K12" s="41">
        <v>15640</v>
      </c>
      <c r="L12" s="43">
        <v>15640</v>
      </c>
      <c r="M12" s="43" t="str">
        <f t="shared" ref="M12" si="6">+T12&amp;V12&amp;S12</f>
        <v>100080091039465</v>
      </c>
      <c r="N12" s="42">
        <v>16377.85</v>
      </c>
      <c r="O12" s="88">
        <v>129647.06060000001</v>
      </c>
      <c r="P12" s="85" t="s">
        <v>178</v>
      </c>
      <c r="Q12" s="89" t="s">
        <v>265</v>
      </c>
      <c r="R12" s="17" t="s">
        <v>270</v>
      </c>
      <c r="S12" s="17">
        <v>465</v>
      </c>
      <c r="T12" s="19">
        <v>10008009</v>
      </c>
      <c r="U12" s="19" t="s">
        <v>141</v>
      </c>
      <c r="V12" s="19">
        <v>1039</v>
      </c>
      <c r="W12" s="19" t="s">
        <v>143</v>
      </c>
      <c r="X12" s="17" t="s">
        <v>181</v>
      </c>
      <c r="Y12" s="17" t="s">
        <v>144</v>
      </c>
      <c r="Z12" s="85" t="s">
        <v>255</v>
      </c>
      <c r="AA12" s="85" t="s">
        <v>145</v>
      </c>
    </row>
    <row r="13" spans="1:29" ht="15" customHeight="1">
      <c r="A13" s="80" t="s">
        <v>189</v>
      </c>
      <c r="B13" s="38" t="s">
        <v>146</v>
      </c>
      <c r="C13" s="15" t="s">
        <v>190</v>
      </c>
      <c r="D13" s="17" t="s">
        <v>191</v>
      </c>
      <c r="E13" s="17" t="s">
        <v>182</v>
      </c>
      <c r="F13" s="16" t="s">
        <v>142</v>
      </c>
      <c r="G13" s="17" t="s">
        <v>267</v>
      </c>
      <c r="H13" s="17" t="s">
        <v>40</v>
      </c>
      <c r="I13" s="41">
        <v>106007.92</v>
      </c>
      <c r="J13" s="45">
        <v>6.7779999999999996</v>
      </c>
      <c r="K13" s="41">
        <v>15640</v>
      </c>
      <c r="L13" s="42">
        <v>15640</v>
      </c>
      <c r="M13" s="43" t="str">
        <f t="shared" ref="M13:M14" si="7">+T13&amp;V13&amp;S13</f>
        <v>100080091039465</v>
      </c>
      <c r="N13" s="42">
        <v>16413.12</v>
      </c>
      <c r="O13" s="42">
        <v>111248.12735999998</v>
      </c>
      <c r="P13" s="16" t="s">
        <v>178</v>
      </c>
      <c r="Q13" s="16" t="s">
        <v>266</v>
      </c>
      <c r="R13" s="16" t="s">
        <v>273</v>
      </c>
      <c r="S13" s="17">
        <v>465</v>
      </c>
      <c r="T13" s="16">
        <v>10008009</v>
      </c>
      <c r="U13" s="16" t="s">
        <v>141</v>
      </c>
      <c r="V13" s="16">
        <v>1039</v>
      </c>
      <c r="W13" s="16" t="s">
        <v>143</v>
      </c>
      <c r="X13" s="17" t="s">
        <v>181</v>
      </c>
      <c r="Y13" s="17" t="s">
        <v>144</v>
      </c>
      <c r="Z13" s="17" t="s">
        <v>192</v>
      </c>
      <c r="AA13" s="17" t="s">
        <v>145</v>
      </c>
    </row>
    <row r="14" spans="1:29" ht="15" customHeight="1">
      <c r="A14" s="80" t="s">
        <v>179</v>
      </c>
      <c r="B14" s="38" t="s">
        <v>146</v>
      </c>
      <c r="C14" s="15" t="s">
        <v>174</v>
      </c>
      <c r="D14" s="17" t="s">
        <v>180</v>
      </c>
      <c r="E14" s="17" t="s">
        <v>182</v>
      </c>
      <c r="F14" s="16" t="s">
        <v>142</v>
      </c>
      <c r="G14" s="17" t="s">
        <v>267</v>
      </c>
      <c r="H14" s="17" t="s">
        <v>38</v>
      </c>
      <c r="I14" s="41">
        <v>115526.47</v>
      </c>
      <c r="J14" s="45">
        <v>10.686999999999999</v>
      </c>
      <c r="K14" s="41">
        <v>10810</v>
      </c>
      <c r="L14" s="42">
        <v>10810</v>
      </c>
      <c r="M14" s="43" t="str">
        <f t="shared" si="7"/>
        <v>100080091039465</v>
      </c>
      <c r="N14" s="42">
        <v>10793.82</v>
      </c>
      <c r="O14" s="42">
        <v>115353.55433999999</v>
      </c>
      <c r="P14" s="16" t="s">
        <v>178</v>
      </c>
      <c r="Q14" s="16" t="s">
        <v>266</v>
      </c>
      <c r="R14" s="16" t="s">
        <v>273</v>
      </c>
      <c r="S14" s="17">
        <v>465</v>
      </c>
      <c r="T14" s="16">
        <v>10008009</v>
      </c>
      <c r="U14" s="16" t="s">
        <v>141</v>
      </c>
      <c r="V14" s="16">
        <v>1039</v>
      </c>
      <c r="W14" s="16" t="s">
        <v>143</v>
      </c>
      <c r="X14" s="17" t="s">
        <v>181</v>
      </c>
      <c r="Y14" s="17" t="s">
        <v>144</v>
      </c>
      <c r="Z14" s="17" t="s">
        <v>183</v>
      </c>
      <c r="AA14" s="17" t="s">
        <v>145</v>
      </c>
    </row>
    <row r="15" spans="1:29" ht="15" customHeight="1">
      <c r="A15" s="80" t="s">
        <v>221</v>
      </c>
      <c r="B15" s="38" t="s">
        <v>140</v>
      </c>
      <c r="C15" s="15" t="s">
        <v>163</v>
      </c>
      <c r="D15" s="17" t="s">
        <v>213</v>
      </c>
      <c r="E15" s="17" t="s">
        <v>182</v>
      </c>
      <c r="F15" s="16" t="s">
        <v>142</v>
      </c>
      <c r="G15" s="17" t="s">
        <v>267</v>
      </c>
      <c r="H15" s="17" t="s">
        <v>40</v>
      </c>
      <c r="I15" s="41">
        <v>86348.44</v>
      </c>
      <c r="J15" s="45">
        <v>5.5209999999999999</v>
      </c>
      <c r="K15" s="41">
        <v>15640</v>
      </c>
      <c r="L15" s="42">
        <v>15640</v>
      </c>
      <c r="M15" s="43" t="str">
        <f t="shared" ref="M15" si="8">+T15&amp;V15&amp;S15</f>
        <v>100080091039465</v>
      </c>
      <c r="N15" s="42">
        <v>16413.12</v>
      </c>
      <c r="O15" s="42">
        <v>90616.835519999993</v>
      </c>
      <c r="P15" s="16" t="s">
        <v>178</v>
      </c>
      <c r="Q15" s="16" t="s">
        <v>266</v>
      </c>
      <c r="R15" s="16" t="s">
        <v>273</v>
      </c>
      <c r="S15" s="17">
        <v>465</v>
      </c>
      <c r="T15" s="16">
        <v>10008009</v>
      </c>
      <c r="U15" s="16" t="s">
        <v>141</v>
      </c>
      <c r="V15" s="16">
        <v>1039</v>
      </c>
      <c r="W15" s="16" t="s">
        <v>143</v>
      </c>
      <c r="X15" s="17" t="s">
        <v>181</v>
      </c>
      <c r="Y15" s="17" t="s">
        <v>144</v>
      </c>
      <c r="Z15" s="17" t="s">
        <v>222</v>
      </c>
      <c r="AA15" s="17" t="s">
        <v>145</v>
      </c>
    </row>
    <row r="16" spans="1:29" ht="15" customHeight="1">
      <c r="A16" s="80" t="s">
        <v>193</v>
      </c>
      <c r="B16" s="38" t="s">
        <v>148</v>
      </c>
      <c r="C16" s="15" t="s">
        <v>155</v>
      </c>
      <c r="D16" s="17" t="s">
        <v>194</v>
      </c>
      <c r="E16" s="17" t="s">
        <v>182</v>
      </c>
      <c r="F16" s="16" t="s">
        <v>142</v>
      </c>
      <c r="G16" s="17" t="s">
        <v>267</v>
      </c>
      <c r="H16" s="17" t="s">
        <v>40</v>
      </c>
      <c r="I16" s="41">
        <v>139587</v>
      </c>
      <c r="J16" s="45">
        <v>8.9250000000000007</v>
      </c>
      <c r="K16" s="41">
        <v>15640</v>
      </c>
      <c r="L16" s="42">
        <v>15640</v>
      </c>
      <c r="M16" s="43" t="str">
        <f t="shared" ref="M16" si="9">+T16&amp;V16&amp;S16</f>
        <v>100080091039465</v>
      </c>
      <c r="N16" s="42">
        <v>16413.12</v>
      </c>
      <c r="O16" s="42">
        <v>146487.09599999999</v>
      </c>
      <c r="P16" s="16" t="s">
        <v>178</v>
      </c>
      <c r="Q16" s="16" t="s">
        <v>266</v>
      </c>
      <c r="R16" s="16" t="s">
        <v>273</v>
      </c>
      <c r="S16" s="17">
        <v>465</v>
      </c>
      <c r="T16" s="16">
        <v>10008009</v>
      </c>
      <c r="U16" s="16" t="s">
        <v>141</v>
      </c>
      <c r="V16" s="16">
        <v>1039</v>
      </c>
      <c r="W16" s="16" t="s">
        <v>143</v>
      </c>
      <c r="X16" s="17" t="s">
        <v>181</v>
      </c>
      <c r="Y16" s="17" t="s">
        <v>144</v>
      </c>
      <c r="Z16" s="17" t="s">
        <v>195</v>
      </c>
      <c r="AA16" s="17" t="s">
        <v>145</v>
      </c>
    </row>
    <row r="17" spans="1:27" ht="15" customHeight="1">
      <c r="A17" s="80" t="s">
        <v>223</v>
      </c>
      <c r="B17" s="38" t="s">
        <v>148</v>
      </c>
      <c r="C17" s="15" t="s">
        <v>160</v>
      </c>
      <c r="D17" s="17" t="s">
        <v>197</v>
      </c>
      <c r="E17" s="17" t="s">
        <v>182</v>
      </c>
      <c r="F17" s="16" t="s">
        <v>142</v>
      </c>
      <c r="G17" s="17" t="s">
        <v>267</v>
      </c>
      <c r="H17" s="17" t="s">
        <v>40</v>
      </c>
      <c r="I17" s="41">
        <v>145780.44</v>
      </c>
      <c r="J17" s="45">
        <v>9.3209999999999997</v>
      </c>
      <c r="K17" s="41">
        <v>15640</v>
      </c>
      <c r="L17" s="42">
        <v>15640</v>
      </c>
      <c r="M17" s="43" t="str">
        <f t="shared" ref="M17" si="10">+T17&amp;V17&amp;S17</f>
        <v>100080091039465</v>
      </c>
      <c r="N17" s="42">
        <v>16413.12</v>
      </c>
      <c r="O17" s="42">
        <v>152986.69151999999</v>
      </c>
      <c r="P17" s="16" t="s">
        <v>178</v>
      </c>
      <c r="Q17" s="16" t="s">
        <v>266</v>
      </c>
      <c r="R17" s="16" t="s">
        <v>273</v>
      </c>
      <c r="S17" s="17">
        <v>465</v>
      </c>
      <c r="T17" s="16">
        <v>10008009</v>
      </c>
      <c r="U17" s="16" t="s">
        <v>141</v>
      </c>
      <c r="V17" s="16">
        <v>1039</v>
      </c>
      <c r="W17" s="16" t="s">
        <v>143</v>
      </c>
      <c r="X17" s="17" t="s">
        <v>181</v>
      </c>
      <c r="Y17" s="17" t="s">
        <v>144</v>
      </c>
      <c r="Z17" s="17" t="s">
        <v>224</v>
      </c>
      <c r="AA17" s="17" t="s">
        <v>145</v>
      </c>
    </row>
    <row r="18" spans="1:27" ht="15" customHeight="1">
      <c r="A18" s="79" t="s">
        <v>229</v>
      </c>
      <c r="B18" s="39" t="s">
        <v>149</v>
      </c>
      <c r="C18" s="18" t="s">
        <v>147</v>
      </c>
      <c r="D18" s="17" t="s">
        <v>213</v>
      </c>
      <c r="E18" s="17" t="s">
        <v>182</v>
      </c>
      <c r="F18" s="19" t="s">
        <v>142</v>
      </c>
      <c r="G18" s="17" t="s">
        <v>267</v>
      </c>
      <c r="H18" s="17" t="s">
        <v>40</v>
      </c>
      <c r="I18" s="41">
        <v>121100.04</v>
      </c>
      <c r="J18" s="45">
        <v>7.8230000000000004</v>
      </c>
      <c r="K18" s="41">
        <v>15480</v>
      </c>
      <c r="L18" s="43">
        <v>15480</v>
      </c>
      <c r="M18" s="43" t="str">
        <f t="shared" ref="M18" si="11">+T18&amp;V18&amp;S18</f>
        <v>100080091069465</v>
      </c>
      <c r="N18" s="42">
        <v>16413.12</v>
      </c>
      <c r="O18" s="42">
        <v>128399.84775999999</v>
      </c>
      <c r="P18" s="17" t="s">
        <v>187</v>
      </c>
      <c r="Q18" s="16" t="s">
        <v>266</v>
      </c>
      <c r="R18" s="16" t="s">
        <v>273</v>
      </c>
      <c r="S18" s="17">
        <v>465</v>
      </c>
      <c r="T18" s="19">
        <v>10008009</v>
      </c>
      <c r="U18" s="19" t="s">
        <v>141</v>
      </c>
      <c r="V18" s="19">
        <v>1069</v>
      </c>
      <c r="W18" s="19" t="s">
        <v>143</v>
      </c>
      <c r="X18" s="17" t="s">
        <v>181</v>
      </c>
      <c r="Y18" s="17" t="s">
        <v>144</v>
      </c>
      <c r="Z18" s="17" t="s">
        <v>230</v>
      </c>
      <c r="AA18" s="17" t="s">
        <v>145</v>
      </c>
    </row>
    <row r="19" spans="1:27" ht="15" customHeight="1">
      <c r="A19" s="80" t="s">
        <v>217</v>
      </c>
      <c r="B19" s="38" t="s">
        <v>154</v>
      </c>
      <c r="C19" s="15" t="s">
        <v>215</v>
      </c>
      <c r="D19" s="17" t="s">
        <v>180</v>
      </c>
      <c r="E19" s="17" t="s">
        <v>182</v>
      </c>
      <c r="F19" s="16" t="s">
        <v>142</v>
      </c>
      <c r="G19" s="17" t="s">
        <v>267</v>
      </c>
      <c r="H19" s="17" t="s">
        <v>38</v>
      </c>
      <c r="I19" s="41">
        <v>115094.07</v>
      </c>
      <c r="J19" s="45">
        <v>10.647</v>
      </c>
      <c r="K19" s="41">
        <v>10810</v>
      </c>
      <c r="L19" s="42">
        <v>10810</v>
      </c>
      <c r="M19" s="43" t="str">
        <f t="shared" ref="M19" si="12">+T19&amp;V19&amp;S19</f>
        <v>100080091039465</v>
      </c>
      <c r="N19" s="42">
        <v>10793.82</v>
      </c>
      <c r="O19" s="42">
        <v>114921.80154</v>
      </c>
      <c r="P19" s="16" t="s">
        <v>178</v>
      </c>
      <c r="Q19" s="16" t="s">
        <v>266</v>
      </c>
      <c r="R19" s="16" t="s">
        <v>273</v>
      </c>
      <c r="S19" s="17">
        <v>465</v>
      </c>
      <c r="T19" s="16">
        <v>10008009</v>
      </c>
      <c r="U19" s="16" t="s">
        <v>141</v>
      </c>
      <c r="V19" s="16">
        <v>1039</v>
      </c>
      <c r="W19" s="16" t="s">
        <v>143</v>
      </c>
      <c r="X19" s="17" t="s">
        <v>181</v>
      </c>
      <c r="Y19" s="17" t="s">
        <v>144</v>
      </c>
      <c r="Z19" s="17" t="s">
        <v>218</v>
      </c>
      <c r="AA19" s="17" t="s">
        <v>145</v>
      </c>
    </row>
    <row r="20" spans="1:27" ht="15" customHeight="1">
      <c r="A20" s="80" t="s">
        <v>210</v>
      </c>
      <c r="B20" s="38" t="s">
        <v>154</v>
      </c>
      <c r="C20" s="15" t="s">
        <v>169</v>
      </c>
      <c r="D20" s="17" t="s">
        <v>191</v>
      </c>
      <c r="E20" s="17" t="s">
        <v>182</v>
      </c>
      <c r="F20" s="16" t="s">
        <v>142</v>
      </c>
      <c r="G20" s="17" t="s">
        <v>267</v>
      </c>
      <c r="H20" s="17" t="s">
        <v>40</v>
      </c>
      <c r="I20" s="41">
        <v>152302.32</v>
      </c>
      <c r="J20" s="45">
        <v>9.7379999999999995</v>
      </c>
      <c r="K20" s="41">
        <v>15640</v>
      </c>
      <c r="L20" s="42">
        <v>15640</v>
      </c>
      <c r="M20" s="43" t="str">
        <f t="shared" ref="M20:M21" si="13">+T20&amp;V20&amp;S20</f>
        <v>100080091039465</v>
      </c>
      <c r="N20" s="42">
        <v>16413.12</v>
      </c>
      <c r="O20" s="42">
        <v>159830.96255999999</v>
      </c>
      <c r="P20" s="16" t="s">
        <v>178</v>
      </c>
      <c r="Q20" s="16" t="s">
        <v>266</v>
      </c>
      <c r="R20" s="16" t="s">
        <v>273</v>
      </c>
      <c r="S20" s="17">
        <v>465</v>
      </c>
      <c r="T20" s="16">
        <v>10008009</v>
      </c>
      <c r="U20" s="16" t="s">
        <v>141</v>
      </c>
      <c r="V20" s="16">
        <v>1039</v>
      </c>
      <c r="W20" s="16" t="s">
        <v>143</v>
      </c>
      <c r="X20" s="17" t="s">
        <v>181</v>
      </c>
      <c r="Y20" s="17" t="s">
        <v>144</v>
      </c>
      <c r="Z20" s="17" t="s">
        <v>211</v>
      </c>
      <c r="AA20" s="17" t="s">
        <v>145</v>
      </c>
    </row>
    <row r="21" spans="1:27" ht="15" customHeight="1">
      <c r="A21" s="79" t="s">
        <v>231</v>
      </c>
      <c r="B21" s="39" t="s">
        <v>154</v>
      </c>
      <c r="C21" s="18" t="s">
        <v>156</v>
      </c>
      <c r="D21" s="17" t="s">
        <v>232</v>
      </c>
      <c r="E21" s="17" t="s">
        <v>182</v>
      </c>
      <c r="F21" s="19" t="s">
        <v>142</v>
      </c>
      <c r="G21" s="17" t="s">
        <v>267</v>
      </c>
      <c r="H21" s="17" t="s">
        <v>38</v>
      </c>
      <c r="I21" s="41">
        <v>120012.62</v>
      </c>
      <c r="J21" s="45">
        <v>11.102</v>
      </c>
      <c r="K21" s="41">
        <v>10810</v>
      </c>
      <c r="L21" s="43">
        <v>10810</v>
      </c>
      <c r="M21" s="43" t="str">
        <f t="shared" si="13"/>
        <v>100080091039465</v>
      </c>
      <c r="N21" s="42">
        <v>10793.82</v>
      </c>
      <c r="O21" s="42">
        <v>119832.98964</v>
      </c>
      <c r="P21" s="17" t="s">
        <v>178</v>
      </c>
      <c r="Q21" s="16" t="s">
        <v>266</v>
      </c>
      <c r="R21" s="16" t="s">
        <v>273</v>
      </c>
      <c r="S21" s="17">
        <v>465</v>
      </c>
      <c r="T21" s="19">
        <v>10008009</v>
      </c>
      <c r="U21" s="19" t="s">
        <v>141</v>
      </c>
      <c r="V21" s="19">
        <v>1039</v>
      </c>
      <c r="W21" s="19" t="s">
        <v>143</v>
      </c>
      <c r="X21" s="17" t="s">
        <v>181</v>
      </c>
      <c r="Y21" s="17" t="s">
        <v>144</v>
      </c>
      <c r="Z21" s="17" t="s">
        <v>233</v>
      </c>
      <c r="AA21" s="17" t="s">
        <v>145</v>
      </c>
    </row>
    <row r="22" spans="1:27">
      <c r="A22" s="79" t="s">
        <v>234</v>
      </c>
      <c r="B22" s="39" t="s">
        <v>150</v>
      </c>
      <c r="C22" s="18" t="s">
        <v>209</v>
      </c>
      <c r="D22" s="17" t="s">
        <v>235</v>
      </c>
      <c r="E22" s="17" t="s">
        <v>182</v>
      </c>
      <c r="F22" s="19" t="s">
        <v>142</v>
      </c>
      <c r="G22" s="17" t="s">
        <v>267</v>
      </c>
      <c r="H22" s="17" t="s">
        <v>38</v>
      </c>
      <c r="I22" s="41">
        <v>138130.18</v>
      </c>
      <c r="J22" s="45">
        <v>12.778</v>
      </c>
      <c r="K22" s="41">
        <v>10810</v>
      </c>
      <c r="L22" s="43">
        <v>10810</v>
      </c>
      <c r="M22" s="43" t="str">
        <f t="shared" ref="M22" si="14">+T22&amp;V22&amp;S22</f>
        <v>100080091039465</v>
      </c>
      <c r="N22" s="42">
        <v>10793.82</v>
      </c>
      <c r="O22" s="42">
        <v>137923.43195999999</v>
      </c>
      <c r="P22" s="17" t="s">
        <v>178</v>
      </c>
      <c r="Q22" s="16" t="s">
        <v>266</v>
      </c>
      <c r="R22" s="16" t="s">
        <v>273</v>
      </c>
      <c r="S22" s="17">
        <v>465</v>
      </c>
      <c r="T22" s="19">
        <v>10008009</v>
      </c>
      <c r="U22" s="19" t="s">
        <v>141</v>
      </c>
      <c r="V22" s="19">
        <v>1039</v>
      </c>
      <c r="W22" s="19" t="s">
        <v>143</v>
      </c>
      <c r="X22" s="17" t="s">
        <v>181</v>
      </c>
      <c r="Y22" s="17" t="s">
        <v>144</v>
      </c>
      <c r="Z22" s="17" t="s">
        <v>236</v>
      </c>
      <c r="AA22" s="17" t="s">
        <v>145</v>
      </c>
    </row>
    <row r="23" spans="1:27">
      <c r="A23" s="80" t="s">
        <v>203</v>
      </c>
      <c r="B23" s="38" t="s">
        <v>150</v>
      </c>
      <c r="C23" s="15" t="s">
        <v>164</v>
      </c>
      <c r="D23" s="17" t="s">
        <v>204</v>
      </c>
      <c r="E23" s="17" t="s">
        <v>182</v>
      </c>
      <c r="F23" s="16" t="s">
        <v>142</v>
      </c>
      <c r="G23" s="17" t="s">
        <v>267</v>
      </c>
      <c r="H23" s="17" t="s">
        <v>38</v>
      </c>
      <c r="I23" s="41">
        <v>113402.74</v>
      </c>
      <c r="J23" s="45">
        <v>10.978</v>
      </c>
      <c r="K23" s="41">
        <v>10330</v>
      </c>
      <c r="L23" s="42">
        <v>10330</v>
      </c>
      <c r="M23" s="43" t="str">
        <f t="shared" ref="M23" si="15">+T23&amp;V23&amp;S23</f>
        <v>100080091069465</v>
      </c>
      <c r="N23" s="42">
        <v>10793.82</v>
      </c>
      <c r="O23" s="42">
        <v>118494.55596</v>
      </c>
      <c r="P23" s="16" t="s">
        <v>187</v>
      </c>
      <c r="Q23" s="16" t="s">
        <v>266</v>
      </c>
      <c r="R23" s="16" t="s">
        <v>273</v>
      </c>
      <c r="S23" s="17">
        <v>465</v>
      </c>
      <c r="T23" s="16">
        <v>10008009</v>
      </c>
      <c r="U23" s="16" t="s">
        <v>141</v>
      </c>
      <c r="V23" s="16">
        <v>1069</v>
      </c>
      <c r="W23" s="16" t="s">
        <v>143</v>
      </c>
      <c r="X23" s="17" t="s">
        <v>181</v>
      </c>
      <c r="Y23" s="17" t="s">
        <v>144</v>
      </c>
      <c r="Z23" s="17" t="s">
        <v>205</v>
      </c>
      <c r="AA23" s="17" t="s">
        <v>145</v>
      </c>
    </row>
    <row r="24" spans="1:27">
      <c r="A24" s="80" t="s">
        <v>212</v>
      </c>
      <c r="B24" s="38" t="s">
        <v>151</v>
      </c>
      <c r="C24" s="15" t="s">
        <v>188</v>
      </c>
      <c r="D24" s="17" t="s">
        <v>213</v>
      </c>
      <c r="E24" s="17" t="s">
        <v>182</v>
      </c>
      <c r="F24" s="16" t="s">
        <v>142</v>
      </c>
      <c r="G24" s="17" t="s">
        <v>267</v>
      </c>
      <c r="H24" s="17" t="s">
        <v>40</v>
      </c>
      <c r="I24" s="41">
        <v>113158.8</v>
      </c>
      <c r="J24" s="45">
        <v>7.31</v>
      </c>
      <c r="K24" s="41">
        <v>15480</v>
      </c>
      <c r="L24" s="42">
        <v>15480</v>
      </c>
      <c r="M24" s="43" t="str">
        <f t="shared" ref="M24" si="16">+T24&amp;V24&amp;S24</f>
        <v>100080091069465</v>
      </c>
      <c r="N24" s="42">
        <v>16413.12</v>
      </c>
      <c r="O24" s="42">
        <v>119979.90719999999</v>
      </c>
      <c r="P24" s="16" t="s">
        <v>187</v>
      </c>
      <c r="Q24" s="16" t="s">
        <v>266</v>
      </c>
      <c r="R24" s="16" t="s">
        <v>273</v>
      </c>
      <c r="S24" s="17">
        <v>465</v>
      </c>
      <c r="T24" s="16">
        <v>10008009</v>
      </c>
      <c r="U24" s="16" t="s">
        <v>141</v>
      </c>
      <c r="V24" s="16">
        <v>1069</v>
      </c>
      <c r="W24" s="16" t="s">
        <v>143</v>
      </c>
      <c r="X24" s="17" t="s">
        <v>181</v>
      </c>
      <c r="Y24" s="17" t="s">
        <v>144</v>
      </c>
      <c r="Z24" s="17" t="s">
        <v>214</v>
      </c>
      <c r="AA24" s="17" t="s">
        <v>145</v>
      </c>
    </row>
    <row r="25" spans="1:27">
      <c r="A25" s="80" t="s">
        <v>219</v>
      </c>
      <c r="B25" s="38" t="s">
        <v>151</v>
      </c>
      <c r="C25" s="15" t="s">
        <v>158</v>
      </c>
      <c r="D25" s="17" t="s">
        <v>180</v>
      </c>
      <c r="E25" s="17" t="s">
        <v>182</v>
      </c>
      <c r="F25" s="16" t="s">
        <v>142</v>
      </c>
      <c r="G25" s="17" t="s">
        <v>267</v>
      </c>
      <c r="H25" s="17" t="s">
        <v>38</v>
      </c>
      <c r="I25" s="41">
        <v>102900.39</v>
      </c>
      <c r="J25" s="45">
        <v>9.5190000000000001</v>
      </c>
      <c r="K25" s="41">
        <v>10810</v>
      </c>
      <c r="L25" s="42">
        <v>10810</v>
      </c>
      <c r="M25" s="43" t="str">
        <f t="shared" ref="M25" si="17">+T25&amp;V25&amp;S25</f>
        <v>100080091039465</v>
      </c>
      <c r="N25" s="42">
        <v>10793.82</v>
      </c>
      <c r="O25" s="42">
        <v>102746.37258</v>
      </c>
      <c r="P25" s="16" t="s">
        <v>178</v>
      </c>
      <c r="Q25" s="16" t="s">
        <v>266</v>
      </c>
      <c r="R25" s="16" t="s">
        <v>273</v>
      </c>
      <c r="S25" s="17">
        <v>465</v>
      </c>
      <c r="T25" s="16">
        <v>10008009</v>
      </c>
      <c r="U25" s="16" t="s">
        <v>141</v>
      </c>
      <c r="V25" s="16">
        <v>1039</v>
      </c>
      <c r="W25" s="16" t="s">
        <v>143</v>
      </c>
      <c r="X25" s="17" t="s">
        <v>181</v>
      </c>
      <c r="Y25" s="17" t="s">
        <v>144</v>
      </c>
      <c r="Z25" s="17" t="s">
        <v>220</v>
      </c>
      <c r="AA25" s="17" t="s">
        <v>145</v>
      </c>
    </row>
    <row r="26" spans="1:27">
      <c r="A26" s="90" t="s">
        <v>206</v>
      </c>
      <c r="B26" s="91" t="s">
        <v>151</v>
      </c>
      <c r="C26" s="92" t="s">
        <v>168</v>
      </c>
      <c r="D26" s="85" t="s">
        <v>207</v>
      </c>
      <c r="E26" s="17" t="s">
        <v>182</v>
      </c>
      <c r="F26" s="16" t="s">
        <v>142</v>
      </c>
      <c r="G26" s="17" t="s">
        <v>267</v>
      </c>
      <c r="H26" s="17" t="s">
        <v>40</v>
      </c>
      <c r="I26" s="41">
        <v>85248.36</v>
      </c>
      <c r="J26" s="45">
        <v>5.5069999999999997</v>
      </c>
      <c r="K26" s="41">
        <v>15480</v>
      </c>
      <c r="L26" s="42">
        <v>15480</v>
      </c>
      <c r="M26" s="43" t="str">
        <f t="shared" ref="M26" si="18">+T26&amp;V26&amp;S26</f>
        <v>100080091069465</v>
      </c>
      <c r="N26" s="42">
        <v>16413.12</v>
      </c>
      <c r="O26" s="93">
        <v>90387.051839999986</v>
      </c>
      <c r="P26" s="89" t="s">
        <v>187</v>
      </c>
      <c r="Q26" s="89" t="s">
        <v>266</v>
      </c>
      <c r="R26" s="16" t="s">
        <v>273</v>
      </c>
      <c r="S26" s="17">
        <v>465</v>
      </c>
      <c r="T26" s="16">
        <v>10008009</v>
      </c>
      <c r="U26" s="16" t="s">
        <v>141</v>
      </c>
      <c r="V26" s="16">
        <v>1069</v>
      </c>
      <c r="W26" s="16" t="s">
        <v>143</v>
      </c>
      <c r="X26" s="17" t="s">
        <v>181</v>
      </c>
      <c r="Y26" s="17" t="s">
        <v>144</v>
      </c>
      <c r="Z26" s="85" t="s">
        <v>208</v>
      </c>
      <c r="AA26" s="85" t="s">
        <v>145</v>
      </c>
    </row>
    <row r="27" spans="1:27">
      <c r="A27" s="80" t="s">
        <v>225</v>
      </c>
      <c r="B27" s="38" t="s">
        <v>157</v>
      </c>
      <c r="C27" s="15" t="s">
        <v>165</v>
      </c>
      <c r="D27" s="17" t="s">
        <v>191</v>
      </c>
      <c r="E27" s="17" t="s">
        <v>182</v>
      </c>
      <c r="F27" s="16" t="s">
        <v>142</v>
      </c>
      <c r="G27" s="17" t="s">
        <v>267</v>
      </c>
      <c r="H27" s="17" t="s">
        <v>40</v>
      </c>
      <c r="I27" s="41">
        <v>110277.64</v>
      </c>
      <c r="J27" s="45">
        <v>7.0510000000000002</v>
      </c>
      <c r="K27" s="41">
        <v>15640</v>
      </c>
      <c r="L27" s="42">
        <v>15640</v>
      </c>
      <c r="M27" s="43" t="str">
        <f t="shared" ref="M27:M28" si="19">+T27&amp;V27&amp;S27</f>
        <v>100080091039465</v>
      </c>
      <c r="N27" s="42">
        <v>16413.12</v>
      </c>
      <c r="O27" s="42">
        <v>115728.90912</v>
      </c>
      <c r="P27" s="16" t="s">
        <v>178</v>
      </c>
      <c r="Q27" s="16" t="s">
        <v>266</v>
      </c>
      <c r="R27" s="16" t="s">
        <v>273</v>
      </c>
      <c r="S27" s="17">
        <v>465</v>
      </c>
      <c r="T27" s="16">
        <v>10008009</v>
      </c>
      <c r="U27" s="16" t="s">
        <v>141</v>
      </c>
      <c r="V27" s="16">
        <v>1039</v>
      </c>
      <c r="W27" s="16" t="s">
        <v>143</v>
      </c>
      <c r="X27" s="17" t="s">
        <v>181</v>
      </c>
      <c r="Y27" s="17" t="s">
        <v>144</v>
      </c>
      <c r="Z27" s="17" t="s">
        <v>226</v>
      </c>
      <c r="AA27" s="17" t="s">
        <v>145</v>
      </c>
    </row>
    <row r="28" spans="1:27">
      <c r="A28" s="80" t="s">
        <v>227</v>
      </c>
      <c r="B28" s="38" t="s">
        <v>157</v>
      </c>
      <c r="C28" s="15" t="s">
        <v>167</v>
      </c>
      <c r="D28" s="17" t="s">
        <v>194</v>
      </c>
      <c r="E28" s="17" t="s">
        <v>182</v>
      </c>
      <c r="F28" s="16" t="s">
        <v>142</v>
      </c>
      <c r="G28" s="17" t="s">
        <v>267</v>
      </c>
      <c r="H28" s="17" t="s">
        <v>40</v>
      </c>
      <c r="I28" s="41">
        <v>129452.28</v>
      </c>
      <c r="J28" s="45">
        <v>8.2769999999999992</v>
      </c>
      <c r="K28" s="41">
        <v>15640</v>
      </c>
      <c r="L28" s="42">
        <v>15640</v>
      </c>
      <c r="M28" s="43" t="str">
        <f t="shared" si="19"/>
        <v>100080091039465</v>
      </c>
      <c r="N28" s="42">
        <v>16413.12</v>
      </c>
      <c r="O28" s="42">
        <v>135851.39423999997</v>
      </c>
      <c r="P28" s="16" t="s">
        <v>178</v>
      </c>
      <c r="Q28" s="16" t="s">
        <v>266</v>
      </c>
      <c r="R28" s="16" t="s">
        <v>273</v>
      </c>
      <c r="S28" s="17">
        <v>465</v>
      </c>
      <c r="T28" s="16">
        <v>10008009</v>
      </c>
      <c r="U28" s="16" t="s">
        <v>141</v>
      </c>
      <c r="V28" s="16">
        <v>1039</v>
      </c>
      <c r="W28" s="16" t="s">
        <v>143</v>
      </c>
      <c r="X28" s="17" t="s">
        <v>181</v>
      </c>
      <c r="Y28" s="17" t="s">
        <v>144</v>
      </c>
      <c r="Z28" s="17" t="s">
        <v>228</v>
      </c>
      <c r="AA28" s="17" t="s">
        <v>145</v>
      </c>
    </row>
    <row r="29" spans="1:27">
      <c r="A29" s="80" t="s">
        <v>199</v>
      </c>
      <c r="B29" s="38" t="s">
        <v>153</v>
      </c>
      <c r="C29" s="15" t="s">
        <v>200</v>
      </c>
      <c r="D29" s="17" t="s">
        <v>201</v>
      </c>
      <c r="E29" s="17" t="s">
        <v>182</v>
      </c>
      <c r="F29" s="16" t="s">
        <v>142</v>
      </c>
      <c r="G29" s="17" t="s">
        <v>267</v>
      </c>
      <c r="H29" s="17" t="s">
        <v>40</v>
      </c>
      <c r="I29" s="41">
        <v>151551.6</v>
      </c>
      <c r="J29" s="45">
        <v>9.69</v>
      </c>
      <c r="K29" s="41">
        <v>15640</v>
      </c>
      <c r="L29" s="42">
        <v>15640</v>
      </c>
      <c r="M29" s="43" t="str">
        <f t="shared" ref="M29:M30" si="20">+T29&amp;V29&amp;S29</f>
        <v>100080091039465</v>
      </c>
      <c r="N29" s="42">
        <v>16413.12</v>
      </c>
      <c r="O29" s="42">
        <v>159043.13279999999</v>
      </c>
      <c r="P29" s="16" t="s">
        <v>178</v>
      </c>
      <c r="Q29" s="16" t="s">
        <v>266</v>
      </c>
      <c r="R29" s="16" t="s">
        <v>273</v>
      </c>
      <c r="S29" s="17">
        <v>465</v>
      </c>
      <c r="T29" s="16">
        <v>10008009</v>
      </c>
      <c r="U29" s="16" t="s">
        <v>141</v>
      </c>
      <c r="V29" s="16">
        <v>1039</v>
      </c>
      <c r="W29" s="16" t="s">
        <v>143</v>
      </c>
      <c r="X29" s="17" t="s">
        <v>181</v>
      </c>
      <c r="Y29" s="17" t="s">
        <v>144</v>
      </c>
      <c r="Z29" s="17" t="s">
        <v>202</v>
      </c>
      <c r="AA29" s="17" t="s">
        <v>145</v>
      </c>
    </row>
    <row r="30" spans="1:27">
      <c r="A30" s="80" t="s">
        <v>196</v>
      </c>
      <c r="B30" s="38" t="s">
        <v>153</v>
      </c>
      <c r="C30" s="15" t="s">
        <v>177</v>
      </c>
      <c r="D30" s="17" t="s">
        <v>197</v>
      </c>
      <c r="E30" s="17" t="s">
        <v>182</v>
      </c>
      <c r="F30" s="16" t="s">
        <v>142</v>
      </c>
      <c r="G30" s="17" t="s">
        <v>267</v>
      </c>
      <c r="H30" s="17" t="s">
        <v>40</v>
      </c>
      <c r="I30" s="41">
        <v>110480.96000000001</v>
      </c>
      <c r="J30" s="45">
        <v>7.0640000000000001</v>
      </c>
      <c r="K30" s="41">
        <v>15640</v>
      </c>
      <c r="L30" s="42">
        <v>15640</v>
      </c>
      <c r="M30" s="43" t="str">
        <f t="shared" si="20"/>
        <v>100080091039465</v>
      </c>
      <c r="N30" s="42">
        <v>16413.12</v>
      </c>
      <c r="O30" s="42">
        <v>115942.27967999999</v>
      </c>
      <c r="P30" s="16" t="s">
        <v>178</v>
      </c>
      <c r="Q30" s="16" t="s">
        <v>266</v>
      </c>
      <c r="R30" s="16" t="s">
        <v>273</v>
      </c>
      <c r="S30" s="17">
        <v>465</v>
      </c>
      <c r="T30" s="16">
        <v>10008009</v>
      </c>
      <c r="U30" s="16" t="s">
        <v>141</v>
      </c>
      <c r="V30" s="16">
        <v>1039</v>
      </c>
      <c r="W30" s="16" t="s">
        <v>143</v>
      </c>
      <c r="X30" s="17" t="s">
        <v>181</v>
      </c>
      <c r="Y30" s="17" t="s">
        <v>144</v>
      </c>
      <c r="Z30" s="17" t="s">
        <v>198</v>
      </c>
      <c r="AA30" s="17" t="s">
        <v>145</v>
      </c>
    </row>
    <row r="31" spans="1:27">
      <c r="A31" s="79" t="s">
        <v>237</v>
      </c>
      <c r="B31" s="39" t="s">
        <v>153</v>
      </c>
      <c r="C31" s="18" t="s">
        <v>170</v>
      </c>
      <c r="D31" s="17" t="s">
        <v>238</v>
      </c>
      <c r="E31" s="17" t="s">
        <v>182</v>
      </c>
      <c r="F31" s="19" t="s">
        <v>142</v>
      </c>
      <c r="G31" s="17" t="s">
        <v>267</v>
      </c>
      <c r="H31" s="17" t="s">
        <v>40</v>
      </c>
      <c r="I31" s="41">
        <v>199050.28</v>
      </c>
      <c r="J31" s="45">
        <v>12.727</v>
      </c>
      <c r="K31" s="41">
        <v>15640</v>
      </c>
      <c r="L31" s="43">
        <v>15640</v>
      </c>
      <c r="M31" s="43" t="str">
        <f t="shared" ref="M31:M32" si="21">+T31&amp;V31&amp;S31</f>
        <v>100080091039465</v>
      </c>
      <c r="N31" s="42">
        <v>16413.12</v>
      </c>
      <c r="O31" s="42">
        <v>208889.77823999999</v>
      </c>
      <c r="P31" s="17" t="s">
        <v>178</v>
      </c>
      <c r="Q31" s="16" t="s">
        <v>266</v>
      </c>
      <c r="R31" s="16" t="s">
        <v>273</v>
      </c>
      <c r="S31" s="17">
        <v>465</v>
      </c>
      <c r="T31" s="19">
        <v>10008009</v>
      </c>
      <c r="U31" s="19" t="s">
        <v>141</v>
      </c>
      <c r="V31" s="19">
        <v>1039</v>
      </c>
      <c r="W31" s="19" t="s">
        <v>143</v>
      </c>
      <c r="X31" s="17" t="s">
        <v>181</v>
      </c>
      <c r="Y31" s="17" t="s">
        <v>144</v>
      </c>
      <c r="Z31" s="17" t="s">
        <v>239</v>
      </c>
      <c r="AA31" s="17" t="s">
        <v>145</v>
      </c>
    </row>
    <row r="32" spans="1:27">
      <c r="A32" s="80" t="s">
        <v>184</v>
      </c>
      <c r="B32" s="38" t="s">
        <v>153</v>
      </c>
      <c r="C32" s="15" t="s">
        <v>159</v>
      </c>
      <c r="D32" s="17" t="s">
        <v>185</v>
      </c>
      <c r="E32" s="17" t="s">
        <v>182</v>
      </c>
      <c r="F32" s="16" t="s">
        <v>142</v>
      </c>
      <c r="G32" s="17" t="s">
        <v>267</v>
      </c>
      <c r="H32" s="17" t="s">
        <v>38</v>
      </c>
      <c r="I32" s="41">
        <v>97484.58</v>
      </c>
      <c r="J32" s="45">
        <v>9.0180000000000007</v>
      </c>
      <c r="K32" s="41">
        <v>10810</v>
      </c>
      <c r="L32" s="42">
        <v>10810</v>
      </c>
      <c r="M32" s="43" t="str">
        <f t="shared" si="21"/>
        <v>100080091039465</v>
      </c>
      <c r="N32" s="42">
        <v>10793.82</v>
      </c>
      <c r="O32" s="42">
        <v>97338.66876</v>
      </c>
      <c r="P32" s="16" t="s">
        <v>178</v>
      </c>
      <c r="Q32" s="16" t="s">
        <v>266</v>
      </c>
      <c r="R32" s="16" t="s">
        <v>273</v>
      </c>
      <c r="S32" s="17">
        <v>465</v>
      </c>
      <c r="T32" s="16">
        <v>10008009</v>
      </c>
      <c r="U32" s="16" t="s">
        <v>141</v>
      </c>
      <c r="V32" s="16">
        <v>1039</v>
      </c>
      <c r="W32" s="16" t="s">
        <v>143</v>
      </c>
      <c r="X32" s="17" t="s">
        <v>181</v>
      </c>
      <c r="Y32" s="17" t="s">
        <v>144</v>
      </c>
      <c r="Z32" s="17" t="s">
        <v>186</v>
      </c>
      <c r="AA32" s="17" t="s">
        <v>145</v>
      </c>
    </row>
    <row r="33" spans="1:1">
      <c r="A33" s="78"/>
    </row>
    <row r="34" spans="1:1">
      <c r="A34" s="78"/>
    </row>
    <row r="35" spans="1:1">
      <c r="A35" s="78"/>
    </row>
    <row r="36" spans="1:1">
      <c r="A36" s="78"/>
    </row>
    <row r="37" spans="1:1">
      <c r="A37" s="78"/>
    </row>
    <row r="38" spans="1:1">
      <c r="A38" s="78"/>
    </row>
    <row r="39" spans="1:1">
      <c r="A39" s="78"/>
    </row>
    <row r="40" spans="1:1">
      <c r="A40" s="78"/>
    </row>
  </sheetData>
  <autoFilter ref="A2:AC32" xr:uid="{00000000-0001-0000-0200-000000000000}">
    <filterColumn colId="16">
      <filters>
        <filter val="17 AL 27 DE JUNIO"/>
      </filters>
    </filterColumn>
  </autoFilter>
  <sortState xmlns:xlrd2="http://schemas.microsoft.com/office/spreadsheetml/2017/richdata2" ref="A3:AB32">
    <sortCondition ref="B3:B32"/>
    <sortCondition ref="C3:C32"/>
  </sortState>
  <phoneticPr fontId="2" type="noConversion"/>
  <conditionalFormatting sqref="A1:A1048576">
    <cfRule type="duplicateValues" dxfId="1" priority="1"/>
    <cfRule type="duplicateValues" dxfId="0" priority="2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f2012ff60fc504df6a5445f9eef0a7ca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9f2449a168e33ed9b409d68f4d14c4bb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1421C3-D100-4273-B47D-861106348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381C87-6DE1-4A2B-BC61-5481F1EA4D3B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customXml/itemProps3.xml><?xml version="1.0" encoding="utf-8"?>
<ds:datastoreItem xmlns:ds="http://schemas.openxmlformats.org/officeDocument/2006/customXml" ds:itemID="{6DC391FE-760F-4BC3-8129-29EBA2E41A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Javier Gonzalo Fernández Bolañoz</cp:lastModifiedBy>
  <cp:lastPrinted>2012-04-11T16:43:54Z</cp:lastPrinted>
  <dcterms:created xsi:type="dcterms:W3CDTF">2009-08-18T14:05:14Z</dcterms:created>
  <dcterms:modified xsi:type="dcterms:W3CDTF">2025-07-31T00:12:12Z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